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AI Tool Register" sheetId="2" state="visible" r:id="rId4"/>
    <sheet name="Governance Summary" sheetId="3" state="visible" r:id="rId5"/>
    <sheet name="List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A8" authorId="0">
      <text>
        <r>
          <rPr>
            <sz val="10"/>
            <rFont val="Arial"/>
            <family val="2"/>
          </rPr>
          <t xml:space="preserve">Example values supplied by Operational ITAM to show the expected format. Delete this entire row before entering your own data.</t>
        </r>
      </text>
    </comment>
  </commentList>
</comments>
</file>

<file path=xl/sharedStrings.xml><?xml version="1.0" encoding="utf-8"?>
<sst xmlns="http://schemas.openxmlformats.org/spreadsheetml/2006/main" count="174" uniqueCount="145">
  <si>
    <t xml:space="preserve">OPERATIONAL ITAM</t>
  </si>
  <si>
    <t xml:space="preserve">AI Tool Inventory &amp; Governance Register</t>
  </si>
  <si>
    <t xml:space="preserve">Operational ITAM · companion to Executive Brief Series 002</t>
  </si>
  <si>
    <t xml:space="preserve">Optimize Technology. Maximize Value.  ·  www.operationalitam.com</t>
  </si>
  <si>
    <t xml:space="preserve">FIELD</t>
  </si>
  <si>
    <t xml:space="preserve">GUIDANCE</t>
  </si>
  <si>
    <t xml:space="preserve">Purpose</t>
  </si>
  <si>
    <t xml:space="preserve">Track every AI tool in the organization — approved, piloted, or discovered — with the governance fields needed to answer "what AI is running, on whose data, and to what effect?"</t>
  </si>
  <si>
    <t xml:space="preserve">Where to start</t>
  </si>
  <si>
    <t xml:space="preserve">Go to the AI Tool Register sheet. Delete the italic example row (row 8), then add one tool per row.</t>
  </si>
  <si>
    <t xml:space="preserve">Include shadow AI</t>
  </si>
  <si>
    <t xml:space="preserve">Add tools found via expense reports, SSO logs, and network telemetry with status "Discovered — Unreviewed". A register of only approved tools measures nothing useful.</t>
  </si>
  <si>
    <t xml:space="preserve">Training Opt-Out</t>
  </si>
  <si>
    <t xml:space="preserve">Confirms the vendor does not use your prompts or documents to train its models. Verify in the contract, not the marketing page.</t>
  </si>
  <si>
    <t xml:space="preserve">Permitted Data</t>
  </si>
  <si>
    <t xml:space="preserve">The highest data classification allowed in this tool. Prohibited Data names what must never be entered.</t>
  </si>
  <si>
    <t xml:space="preserve">Outcome Measured</t>
  </si>
  <si>
    <t xml:space="preserve">Yes only if you can point to a measured business outcome, not a satisfaction survey.</t>
  </si>
  <si>
    <t xml:space="preserve">Next Review</t>
  </si>
  <si>
    <t xml:space="preserve">Calculates from Last Reviewed plus your chosen cadence.</t>
  </si>
  <si>
    <t xml:space="preserve">NIST AI RMF</t>
  </si>
  <si>
    <t xml:space="preserve">Optional. Maps each tool to the Govern / Map / Measure / Manage function where it currently sits.</t>
  </si>
  <si>
    <t xml:space="preserve">Rows available</t>
  </si>
  <si>
    <t xml:space="preserve">150 (rows 8 to 157). Copy the last row down to extend, and widen the Governance Summary ranges to match.</t>
  </si>
  <si>
    <t xml:space="preserve">Companion resources</t>
  </si>
  <si>
    <t xml:space="preserve">Executive Brief 002 (Copilot governance) and the AI Acceptable Use Policy Template, both at operationalitam.com/pages/resources.html</t>
  </si>
  <si>
    <t xml:space="preserve">© 2026 EpicB Media LLC · Operational ITAM · contact@operationalitam.com</t>
  </si>
  <si>
    <t xml:space="preserve">One row per AI tool, sanctioned or discovered. Yellow cells are yours.</t>
  </si>
  <si>
    <t xml:space="preserve">LEGEND</t>
  </si>
  <si>
    <t xml:space="preserve">Navy header = Do not edit</t>
  </si>
  <si>
    <t xml:space="preserve">Yellow cell = You fill this in</t>
  </si>
  <si>
    <t xml:space="preserve">Grey cell = Calculated — do not overtype</t>
  </si>
  <si>
    <t xml:space="preserve">Row 8 (italic) = Example row — delete before use</t>
  </si>
  <si>
    <t xml:space="preserve">AI Tool</t>
  </si>
  <si>
    <t xml:space="preserve">Vendor</t>
  </si>
  <si>
    <t xml:space="preserve">Category</t>
  </si>
  <si>
    <t xml:space="preserve">Acquisition Route</t>
  </si>
  <si>
    <t xml:space="preserve">Business Owner</t>
  </si>
  <si>
    <t xml:space="preserve">IT Owner</t>
  </si>
  <si>
    <t xml:space="preserve">Approval Status</t>
  </si>
  <si>
    <t xml:space="preserve">Plan Type</t>
  </si>
  <si>
    <t xml:space="preserve">Seats</t>
  </si>
  <si>
    <t xml:space="preserve">Active Users (30d)</t>
  </si>
  <si>
    <t xml:space="preserve">Monthly Cost</t>
  </si>
  <si>
    <t xml:space="preserve">Annual Cost</t>
  </si>
  <si>
    <t xml:space="preserve">Utilisation %</t>
  </si>
  <si>
    <t xml:space="preserve">Prohibited Data</t>
  </si>
  <si>
    <t xml:space="preserve">DPA Signed</t>
  </si>
  <si>
    <t xml:space="preserve">Data Residency</t>
  </si>
  <si>
    <t xml:space="preserve">Tenant Isolation</t>
  </si>
  <si>
    <t xml:space="preserve">Approved Use Cases</t>
  </si>
  <si>
    <t xml:space="preserve">Human Review Required</t>
  </si>
  <si>
    <t xml:space="preserve">Risk Rating</t>
  </si>
  <si>
    <t xml:space="preserve">Renewal Date</t>
  </si>
  <si>
    <t xml:space="preserve">Notice Days</t>
  </si>
  <si>
    <t xml:space="preserve">Notice Deadline</t>
  </si>
  <si>
    <t xml:space="preserve">Review Cadence</t>
  </si>
  <si>
    <t xml:space="preserve">Last Reviewed</t>
  </si>
  <si>
    <t xml:space="preserve">Notes</t>
  </si>
  <si>
    <t xml:space="preserve">Microsoft 365 Copilot</t>
  </si>
  <si>
    <t xml:space="preserve">Microsoft</t>
  </si>
  <si>
    <t xml:space="preserve">Assistant / Chat</t>
  </si>
  <si>
    <t xml:space="preserve">Enterprise agreement</t>
  </si>
  <si>
    <t xml:space="preserve">J. Okafor, COO</t>
  </si>
  <si>
    <t xml:space="preserve">IT Ops</t>
  </si>
  <si>
    <t xml:space="preserve">Pilot</t>
  </si>
  <si>
    <t xml:space="preserve">Per user / annual</t>
  </si>
  <si>
    <t xml:space="preserve">Internal permitted</t>
  </si>
  <si>
    <t xml:space="preserve">Restricted, regulated client data, PHI</t>
  </si>
  <si>
    <t xml:space="preserve">Yes</t>
  </si>
  <si>
    <t xml:space="preserve">US / EU</t>
  </si>
  <si>
    <t xml:space="preserve">Proposal first drafts; meeting prep summaries</t>
  </si>
  <si>
    <t xml:space="preserve">No</t>
  </si>
  <si>
    <t xml:space="preserve">High</t>
  </si>
  <si>
    <t xml:space="preserve">Measure</t>
  </si>
  <si>
    <t xml:space="preserve">Quarterly</t>
  </si>
  <si>
    <t xml:space="preserve">EXAMPLE ROW — delete before use. Outcome measurement not yet established; renewal criteria still to be agreed with finance.</t>
  </si>
  <si>
    <t xml:space="preserve">AI Governance Summary</t>
  </si>
  <si>
    <t xml:space="preserve">Calculates from the AI Tool Register. Nothing to edit here.</t>
  </si>
  <si>
    <t xml:space="preserve">GOVERNANCE METRIC</t>
  </si>
  <si>
    <t xml:space="preserve">VALUE</t>
  </si>
  <si>
    <t xml:space="preserve">WHY IT MATTERS</t>
  </si>
  <si>
    <t xml:space="preserve">AI tools in register</t>
  </si>
  <si>
    <t xml:space="preserve">Total annual AI spend</t>
  </si>
  <si>
    <t xml:space="preserve">Total seats</t>
  </si>
  <si>
    <t xml:space="preserve">Active users (30 days)</t>
  </si>
  <si>
    <t xml:space="preserve">AI portfolio utilisation</t>
  </si>
  <si>
    <t xml:space="preserve">Active divided by seats</t>
  </si>
  <si>
    <t xml:space="preserve">Approved</t>
  </si>
  <si>
    <t xml:space="preserve">Discovered — unreviewed</t>
  </si>
  <si>
    <t xml:space="preserve">Shadow AI awaiting triage — work this to zero</t>
  </si>
  <si>
    <t xml:space="preserve">Not approved or prohibited but present</t>
  </si>
  <si>
    <t xml:space="preserve">Active enforcement gap</t>
  </si>
  <si>
    <t xml:space="preserve">Acquired by individual expense</t>
  </si>
  <si>
    <t xml:space="preserve">The classic shadow AI entry route</t>
  </si>
  <si>
    <t xml:space="preserve">Critical or High risk</t>
  </si>
  <si>
    <t xml:space="preserve">No DPA signed</t>
  </si>
  <si>
    <t xml:space="preserve">Contractual gap</t>
  </si>
  <si>
    <t xml:space="preserve">Training opt-out not confirmed</t>
  </si>
  <si>
    <t xml:space="preserve">Your data may be used to train the model</t>
  </si>
  <si>
    <t xml:space="preserve">No approved use cases documented</t>
  </si>
  <si>
    <t xml:space="preserve">Cannot govern what was never scoped</t>
  </si>
  <si>
    <t xml:space="preserve">No outcome measurement</t>
  </si>
  <si>
    <t xml:space="preserve">Waste Signal 10 — AI spend without measured value</t>
  </si>
  <si>
    <t xml:space="preserve">No business owner named</t>
  </si>
  <si>
    <t xml:space="preserve">Reviews overdue</t>
  </si>
  <si>
    <t xml:space="preserve">Notice deadlines inside 90 days</t>
  </si>
  <si>
    <t xml:space="preserve">Register discovered tools too.</t>
  </si>
  <si>
    <t xml:space="preserve">A register containing only sanctioned tools measures your procurement process, not your AI exposure. Add every tool found through expense data, SSO logs, and network telemetry with status "Discovered — Unreviewed", and work that count down. The gap between what you approved and what is running is the finding.</t>
  </si>
  <si>
    <t xml:space="preserve">AI Category</t>
  </si>
  <si>
    <t xml:space="preserve">Data Classification</t>
  </si>
  <si>
    <t xml:space="preserve">Yes / No</t>
  </si>
  <si>
    <t xml:space="preserve">NIST AI RMF Function</t>
  </si>
  <si>
    <t xml:space="preserve">Public only</t>
  </si>
  <si>
    <t xml:space="preserve">Critical</t>
  </si>
  <si>
    <t xml:space="preserve">Monthly</t>
  </si>
  <si>
    <t xml:space="preserve">Govern</t>
  </si>
  <si>
    <t xml:space="preserve">Coding Assistant</t>
  </si>
  <si>
    <t xml:space="preserve">Approved with Conditions</t>
  </si>
  <si>
    <t xml:space="preserve">Map</t>
  </si>
  <si>
    <t xml:space="preserve">Departmental purchase</t>
  </si>
  <si>
    <t xml:space="preserve">Meeting / Transcription</t>
  </si>
  <si>
    <t xml:space="preserve">Confidential permitted</t>
  </si>
  <si>
    <t xml:space="preserve">Moderate</t>
  </si>
  <si>
    <t xml:space="preserve">Unknown</t>
  </si>
  <si>
    <t xml:space="preserve">Semi-annual</t>
  </si>
  <si>
    <t xml:space="preserve">Individual expense</t>
  </si>
  <si>
    <t xml:space="preserve">Image / Video</t>
  </si>
  <si>
    <t xml:space="preserve">Under Review</t>
  </si>
  <si>
    <t xml:space="preserve">Restricted permitted</t>
  </si>
  <si>
    <t xml:space="preserve">Low</t>
  </si>
  <si>
    <t xml:space="preserve">N/A</t>
  </si>
  <si>
    <t xml:space="preserve">Annual</t>
  </si>
  <si>
    <t xml:space="preserve">Manage</t>
  </si>
  <si>
    <t xml:space="preserve">Free tier</t>
  </si>
  <si>
    <t xml:space="preserve">Search / Research</t>
  </si>
  <si>
    <t xml:space="preserve">Not Approved</t>
  </si>
  <si>
    <t xml:space="preserve">No company data</t>
  </si>
  <si>
    <t xml:space="preserve">Bundled with existing tool</t>
  </si>
  <si>
    <t xml:space="preserve">Embedded AI Feature</t>
  </si>
  <si>
    <t xml:space="preserve">Prohibited</t>
  </si>
  <si>
    <t xml:space="preserve">Agent / Automation</t>
  </si>
  <si>
    <t xml:space="preserve">Discovered — Unreviewed</t>
  </si>
  <si>
    <t xml:space="preserve">Model API</t>
  </si>
  <si>
    <t xml:space="preserve">Other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</si>
</sst>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.0%"/>
    <numFmt numFmtId="167" formatCode="yyyy\-mm\-dd"/>
    <numFmt numFmtId="168" formatCode="#,##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4CB8D6"/>
      <name val="Arial"/>
      <family val="0"/>
      <charset val="1"/>
    </font>
    <font>
      <b val="true"/>
      <sz val="17"/>
      <color rgb="FF0A1628"/>
      <name val="Arial"/>
      <family val="0"/>
      <charset val="1"/>
    </font>
    <font>
      <sz val="9"/>
      <color rgb="FF6B8BA4"/>
      <name val="Arial"/>
      <family val="0"/>
      <charset val="1"/>
    </font>
    <font>
      <i val="true"/>
      <sz val="8"/>
      <color rgb="FF6B8BA4"/>
      <name val="Arial"/>
      <family val="0"/>
      <charset val="1"/>
    </font>
    <font>
      <b val="true"/>
      <sz val="10"/>
      <color rgb="FF0A1628"/>
      <name val="Arial"/>
      <family val="0"/>
      <charset val="1"/>
    </font>
    <font>
      <sz val="9"/>
      <color rgb="FF33475B"/>
      <name val="Arial"/>
      <family val="0"/>
      <charset val="1"/>
    </font>
    <font>
      <b val="true"/>
      <sz val="8"/>
      <color rgb="FF0A1628"/>
      <name val="Arial"/>
      <family val="0"/>
      <charset val="1"/>
    </font>
    <font>
      <i val="true"/>
      <sz val="9"/>
      <color rgb="FF8A9BAD"/>
      <name val="Arial"/>
      <family val="0"/>
      <charset val="1"/>
    </font>
    <font>
      <sz val="9"/>
      <color rgb="FF000000"/>
      <name val="Arial"/>
      <family val="0"/>
      <charset val="1"/>
    </font>
    <font>
      <sz val="9"/>
      <color rgb="FF0000FF"/>
      <name val="Arial"/>
      <family val="0"/>
      <charset val="1"/>
    </font>
    <font>
      <sz val="10"/>
      <name val="Arial"/>
      <family val="2"/>
    </font>
    <font>
      <b val="true"/>
      <sz val="10"/>
      <color rgb="FFC25F0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7F9FB"/>
        <bgColor rgb="FFFFF9E6"/>
      </patternFill>
    </fill>
    <fill>
      <patternFill patternType="solid">
        <fgColor rgb="FF0A1628"/>
        <bgColor rgb="FF000000"/>
      </patternFill>
    </fill>
    <fill>
      <patternFill patternType="solid">
        <fgColor rgb="FFFFF9E6"/>
        <bgColor rgb="FFF7F9FB"/>
      </patternFill>
    </fill>
    <fill>
      <patternFill patternType="solid">
        <fgColor rgb="FFEDF1F5"/>
        <bgColor rgb="FFF7F9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4DCE4"/>
      </left>
      <right style="thin">
        <color rgb="FFD4DCE4"/>
      </right>
      <top style="thin">
        <color rgb="FFD4DCE4"/>
      </top>
      <bottom style="thin">
        <color rgb="FFD4DCE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2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12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1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2" fillId="5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3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7" fontId="13" fillId="4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7F9FB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B8BA4"/>
      <rgbColor rgb="FF9999FF"/>
      <rgbColor rgb="FF993366"/>
      <rgbColor rgb="FFFFF9E6"/>
      <rgbColor rgb="FFEDF1F5"/>
      <rgbColor rgb="FF660066"/>
      <rgbColor rgb="FFFF8080"/>
      <rgbColor rgb="FF0066CC"/>
      <rgbColor rgb="FFD4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CB8D6"/>
      <rgbColor rgb="FF99CC00"/>
      <rgbColor rgb="FFFFCC00"/>
      <rgbColor rgb="FFFF9900"/>
      <rgbColor rgb="FFC25F08"/>
      <rgbColor rgb="FF666699"/>
      <rgbColor rgb="FF8A9BAD"/>
      <rgbColor rgb="FF003366"/>
      <rgbColor rgb="FF339966"/>
      <rgbColor rgb="FF0A1628"/>
      <rgbColor rgb="FF333300"/>
      <rgbColor rgb="FF993300"/>
      <rgbColor rgb="FF993366"/>
      <rgbColor rgb="FF333399"/>
      <rgbColor rgb="FF33475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96"/>
  </cols>
  <sheetData>
    <row r="1" customFormat="false" ht="15" hidden="false" customHeight="false" outlineLevel="0" collapsed="false">
      <c r="A1" s="1" t="s">
        <v>0</v>
      </c>
      <c r="B1" s="2"/>
      <c r="C1" s="2"/>
    </row>
    <row r="2" customFormat="false" ht="22.5" hidden="false" customHeight="true" outlineLevel="0" collapsed="false">
      <c r="A2" s="3" t="s">
        <v>1</v>
      </c>
      <c r="B2" s="2"/>
      <c r="C2" s="2"/>
    </row>
    <row r="3" customFormat="false" ht="15" hidden="false" customHeight="false" outlineLevel="0" collapsed="false">
      <c r="A3" s="4" t="s">
        <v>2</v>
      </c>
      <c r="B3" s="2"/>
      <c r="C3" s="2"/>
    </row>
    <row r="4" customFormat="false" ht="15" hidden="false" customHeight="false" outlineLevel="0" collapsed="false">
      <c r="A4" s="5" t="s">
        <v>3</v>
      </c>
      <c r="B4" s="2"/>
      <c r="C4" s="2"/>
    </row>
    <row r="6" customFormat="false" ht="15" hidden="false" customHeight="false" outlineLevel="0" collapsed="false">
      <c r="A6" s="6" t="s">
        <v>4</v>
      </c>
      <c r="B6" s="6" t="s">
        <v>5</v>
      </c>
    </row>
    <row r="7" customFormat="false" ht="31.5" hidden="false" customHeight="true" outlineLevel="0" collapsed="false">
      <c r="A7" s="7" t="s">
        <v>6</v>
      </c>
      <c r="B7" s="8" t="s">
        <v>7</v>
      </c>
    </row>
    <row r="8" customFormat="false" ht="31.5" hidden="false" customHeight="true" outlineLevel="0" collapsed="false">
      <c r="A8" s="7" t="s">
        <v>8</v>
      </c>
      <c r="B8" s="8" t="s">
        <v>9</v>
      </c>
    </row>
    <row r="9" customFormat="false" ht="31.5" hidden="false" customHeight="true" outlineLevel="0" collapsed="false">
      <c r="A9" s="7" t="s">
        <v>10</v>
      </c>
      <c r="B9" s="8" t="s">
        <v>11</v>
      </c>
    </row>
    <row r="10" customFormat="false" ht="31.5" hidden="false" customHeight="true" outlineLevel="0" collapsed="false">
      <c r="A10" s="7" t="s">
        <v>12</v>
      </c>
      <c r="B10" s="8" t="s">
        <v>13</v>
      </c>
    </row>
    <row r="11" customFormat="false" ht="31.5" hidden="false" customHeight="true" outlineLevel="0" collapsed="false">
      <c r="A11" s="7" t="s">
        <v>14</v>
      </c>
      <c r="B11" s="8" t="s">
        <v>15</v>
      </c>
    </row>
    <row r="12" customFormat="false" ht="31.5" hidden="false" customHeight="true" outlineLevel="0" collapsed="false">
      <c r="A12" s="7" t="s">
        <v>16</v>
      </c>
      <c r="B12" s="8" t="s">
        <v>17</v>
      </c>
    </row>
    <row r="13" customFormat="false" ht="31.5" hidden="false" customHeight="true" outlineLevel="0" collapsed="false">
      <c r="A13" s="7" t="s">
        <v>18</v>
      </c>
      <c r="B13" s="8" t="s">
        <v>19</v>
      </c>
    </row>
    <row r="14" customFormat="false" ht="31.5" hidden="false" customHeight="true" outlineLevel="0" collapsed="false">
      <c r="A14" s="7" t="s">
        <v>20</v>
      </c>
      <c r="B14" s="8" t="s">
        <v>21</v>
      </c>
    </row>
    <row r="15" customFormat="false" ht="31.5" hidden="false" customHeight="true" outlineLevel="0" collapsed="false">
      <c r="A15" s="7" t="s">
        <v>22</v>
      </c>
      <c r="B15" s="8" t="s">
        <v>23</v>
      </c>
    </row>
    <row r="16" customFormat="false" ht="31.5" hidden="false" customHeight="true" outlineLevel="0" collapsed="false">
      <c r="A16" s="7" t="s">
        <v>24</v>
      </c>
      <c r="B16" s="8" t="s">
        <v>25</v>
      </c>
    </row>
    <row r="19" customFormat="false" ht="15" hidden="false" customHeight="false" outlineLevel="0" collapsed="false">
      <c r="A19" s="9" t="s">
        <v>26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7" topLeftCell="C8" activePane="bottomRight" state="frozen"/>
      <selection pane="topLeft" activeCell="A1" activeCellId="0" sqref="A1"/>
      <selection pane="topRight" activeCell="C1" activeCellId="0" sqref="C1"/>
      <selection pane="bottomLeft" activeCell="A8" activeCellId="0" sqref="A8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5"/>
    <col collapsed="false" customWidth="true" hidden="false" outlineLevel="0" max="4" min="3" style="0" width="20"/>
    <col collapsed="false" customWidth="true" hidden="false" outlineLevel="0" max="5" min="5" style="0" width="18"/>
    <col collapsed="false" customWidth="true" hidden="false" outlineLevel="0" max="6" min="6" style="0" width="14"/>
    <col collapsed="false" customWidth="true" hidden="false" outlineLevel="0" max="7" min="7" style="0" width="20"/>
    <col collapsed="false" customWidth="true" hidden="false" outlineLevel="0" max="8" min="8" style="0" width="14"/>
    <col collapsed="false" customWidth="true" hidden="false" outlineLevel="0" max="9" min="9" style="0" width="9"/>
    <col collapsed="false" customWidth="true" hidden="false" outlineLevel="0" max="10" min="10" style="0" width="12"/>
    <col collapsed="false" customWidth="true" hidden="false" outlineLevel="0" max="11" min="11" style="0" width="11"/>
    <col collapsed="false" customWidth="true" hidden="false" outlineLevel="0" max="12" min="12" style="0" width="12"/>
    <col collapsed="false" customWidth="true" hidden="false" outlineLevel="0" max="13" min="13" style="0" width="11"/>
    <col collapsed="false" customWidth="true" hidden="false" outlineLevel="0" max="14" min="14" style="0" width="20"/>
    <col collapsed="false" customWidth="true" hidden="false" outlineLevel="0" max="15" min="15" style="0" width="22"/>
    <col collapsed="false" customWidth="true" hidden="false" outlineLevel="0" max="16" min="16" style="0" width="13"/>
    <col collapsed="false" customWidth="true" hidden="false" outlineLevel="0" max="17" min="17" style="0" width="11"/>
    <col collapsed="false" customWidth="true" hidden="false" outlineLevel="0" max="18" min="18" style="0" width="14"/>
    <col collapsed="false" customWidth="true" hidden="false" outlineLevel="0" max="19" min="19" style="0" width="13"/>
    <col collapsed="false" customWidth="true" hidden="false" outlineLevel="0" max="20" min="20" style="0" width="30"/>
    <col collapsed="false" customWidth="true" hidden="false" outlineLevel="0" max="21" min="21" style="0" width="13"/>
    <col collapsed="false" customWidth="true" hidden="false" outlineLevel="0" max="22" min="22" style="0" width="15"/>
    <col collapsed="false" customWidth="true" hidden="false" outlineLevel="0" max="24" min="23" style="0" width="12"/>
    <col collapsed="false" customWidth="true" hidden="false" outlineLevel="0" max="25" min="25" style="0" width="13"/>
    <col collapsed="false" customWidth="true" hidden="false" outlineLevel="0" max="26" min="26" style="0" width="10"/>
    <col collapsed="false" customWidth="true" hidden="false" outlineLevel="0" max="30" min="27" style="0" width="13"/>
    <col collapsed="false" customWidth="true" hidden="false" outlineLevel="0" max="31" min="31" style="0" width="34"/>
  </cols>
  <sheetData>
    <row r="1" customFormat="false" ht="15" hidden="false" customHeight="false" outlineLevel="0" collapsed="false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customFormat="false" ht="22.5" hidden="false" customHeight="true" outlineLevel="0" collapsed="false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customFormat="false" ht="15" hidden="false" customHeight="false" outlineLevel="0" collapsed="false">
      <c r="A3" s="4" t="s">
        <v>27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customFormat="false" ht="15" hidden="false" customHeight="false" outlineLevel="0" collapsed="false">
      <c r="A4" s="5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6" customFormat="false" ht="15" hidden="false" customHeight="true" outlineLevel="0" collapsed="false">
      <c r="A6" s="10" t="s">
        <v>28</v>
      </c>
      <c r="B6" s="9" t="s">
        <v>29</v>
      </c>
      <c r="D6" s="9" t="s">
        <v>30</v>
      </c>
      <c r="F6" s="9" t="s">
        <v>31</v>
      </c>
      <c r="H6" s="9" t="s">
        <v>32</v>
      </c>
    </row>
    <row r="7" customFormat="false" ht="33.75" hidden="false" customHeight="true" outlineLevel="0" collapsed="false">
      <c r="A7" s="11" t="s">
        <v>33</v>
      </c>
      <c r="B7" s="11" t="s">
        <v>34</v>
      </c>
      <c r="C7" s="11" t="s">
        <v>35</v>
      </c>
      <c r="D7" s="11" t="s">
        <v>36</v>
      </c>
      <c r="E7" s="11" t="s">
        <v>37</v>
      </c>
      <c r="F7" s="11" t="s">
        <v>38</v>
      </c>
      <c r="G7" s="11" t="s">
        <v>39</v>
      </c>
      <c r="H7" s="11" t="s">
        <v>40</v>
      </c>
      <c r="I7" s="11" t="s">
        <v>41</v>
      </c>
      <c r="J7" s="11" t="s">
        <v>42</v>
      </c>
      <c r="K7" s="11" t="s">
        <v>43</v>
      </c>
      <c r="L7" s="11" t="s">
        <v>44</v>
      </c>
      <c r="M7" s="11" t="s">
        <v>45</v>
      </c>
      <c r="N7" s="11" t="s">
        <v>14</v>
      </c>
      <c r="O7" s="11" t="s">
        <v>46</v>
      </c>
      <c r="P7" s="11" t="s">
        <v>12</v>
      </c>
      <c r="Q7" s="11" t="s">
        <v>47</v>
      </c>
      <c r="R7" s="11" t="s">
        <v>48</v>
      </c>
      <c r="S7" s="11" t="s">
        <v>49</v>
      </c>
      <c r="T7" s="11" t="s">
        <v>50</v>
      </c>
      <c r="U7" s="11" t="s">
        <v>16</v>
      </c>
      <c r="V7" s="11" t="s">
        <v>51</v>
      </c>
      <c r="W7" s="11" t="s">
        <v>52</v>
      </c>
      <c r="X7" s="11" t="s">
        <v>20</v>
      </c>
      <c r="Y7" s="11" t="s">
        <v>53</v>
      </c>
      <c r="Z7" s="11" t="s">
        <v>54</v>
      </c>
      <c r="AA7" s="11" t="s">
        <v>55</v>
      </c>
      <c r="AB7" s="11" t="s">
        <v>56</v>
      </c>
      <c r="AC7" s="11" t="s">
        <v>57</v>
      </c>
      <c r="AD7" s="11" t="s">
        <v>18</v>
      </c>
      <c r="AE7" s="11" t="s">
        <v>58</v>
      </c>
    </row>
    <row r="8" customFormat="false" ht="15" hidden="false" customHeight="false" outlineLevel="0" collapsed="false">
      <c r="A8" s="12" t="s">
        <v>59</v>
      </c>
      <c r="B8" s="12" t="s">
        <v>60</v>
      </c>
      <c r="C8" s="12" t="s">
        <v>61</v>
      </c>
      <c r="D8" s="12" t="s">
        <v>62</v>
      </c>
      <c r="E8" s="12" t="s">
        <v>63</v>
      </c>
      <c r="F8" s="12" t="s">
        <v>64</v>
      </c>
      <c r="G8" s="12" t="s">
        <v>65</v>
      </c>
      <c r="H8" s="12" t="s">
        <v>66</v>
      </c>
      <c r="I8" s="12" t="n">
        <v>200</v>
      </c>
      <c r="J8" s="12" t="n">
        <v>118</v>
      </c>
      <c r="K8" s="13" t="n">
        <v>6000</v>
      </c>
      <c r="L8" s="14" t="n">
        <f aca="false">K8*12</f>
        <v>72000</v>
      </c>
      <c r="M8" s="15" t="n">
        <f aca="false">IFERROR(J8/I8,0)</f>
        <v>0.59</v>
      </c>
      <c r="N8" s="12" t="s">
        <v>67</v>
      </c>
      <c r="O8" s="12" t="s">
        <v>68</v>
      </c>
      <c r="P8" s="12" t="s">
        <v>69</v>
      </c>
      <c r="Q8" s="12" t="s">
        <v>69</v>
      </c>
      <c r="R8" s="12" t="s">
        <v>70</v>
      </c>
      <c r="S8" s="12" t="s">
        <v>69</v>
      </c>
      <c r="T8" s="12" t="s">
        <v>71</v>
      </c>
      <c r="U8" s="12" t="s">
        <v>72</v>
      </c>
      <c r="V8" s="12" t="s">
        <v>69</v>
      </c>
      <c r="W8" s="12" t="s">
        <v>73</v>
      </c>
      <c r="X8" s="12" t="s">
        <v>74</v>
      </c>
      <c r="Y8" s="16" t="n">
        <v>46446</v>
      </c>
      <c r="Z8" s="12" t="n">
        <v>60</v>
      </c>
      <c r="AA8" s="17" t="n">
        <f aca="false">IF(N(Y8)=0,"",Y8-Z8)</f>
        <v>46386</v>
      </c>
      <c r="AB8" s="12" t="s">
        <v>75</v>
      </c>
      <c r="AC8" s="16" t="n">
        <v>46218</v>
      </c>
      <c r="AD8" s="17" t="n">
        <f aca="false">IF(N(AC8)=0,"",AC8+IF(AB8="Monthly",30,IF(AB8="Quarterly",91,IF(AB8="Semi-annual",182,365))))</f>
        <v>46309</v>
      </c>
      <c r="AE8" s="12" t="s">
        <v>76</v>
      </c>
    </row>
    <row r="9" customFormat="false" ht="15" hidden="false" customHeight="false" outlineLevel="0" collapsed="false">
      <c r="A9" s="18"/>
      <c r="B9" s="18"/>
      <c r="C9" s="18"/>
      <c r="D9" s="18"/>
      <c r="E9" s="18"/>
      <c r="F9" s="18"/>
      <c r="G9" s="18"/>
      <c r="H9" s="18"/>
      <c r="I9" s="18"/>
      <c r="J9" s="18"/>
      <c r="K9" s="19"/>
      <c r="L9" s="14" t="n">
        <f aca="false">K9*12</f>
        <v>0</v>
      </c>
      <c r="M9" s="15" t="n">
        <f aca="false">IFERROR(J9/I9,0)</f>
        <v>0</v>
      </c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20"/>
      <c r="Z9" s="18"/>
      <c r="AA9" s="17" t="str">
        <f aca="false">IF(N(Y9)=0,"",Y9-Z9)</f>
        <v/>
      </c>
      <c r="AB9" s="18"/>
      <c r="AC9" s="20"/>
      <c r="AD9" s="17" t="str">
        <f aca="false">IF(N(AC9)=0,"",AC9+IF(AB9="Monthly",30,IF(AB9="Quarterly",91,IF(AB9="Semi-annual",182,365))))</f>
        <v/>
      </c>
      <c r="AE9" s="18"/>
    </row>
    <row r="10" customFormat="false" ht="15" hidden="false" customHeight="false" outlineLevel="0" collapsed="false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14" t="n">
        <f aca="false">K10*12</f>
        <v>0</v>
      </c>
      <c r="M10" s="15" t="n">
        <f aca="false">IFERROR(J10/I10,0)</f>
        <v>0</v>
      </c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20"/>
      <c r="Z10" s="18"/>
      <c r="AA10" s="17" t="str">
        <f aca="false">IF(N(Y10)=0,"",Y10-Z10)</f>
        <v/>
      </c>
      <c r="AB10" s="18"/>
      <c r="AC10" s="20"/>
      <c r="AD10" s="17" t="str">
        <f aca="false">IF(N(AC10)=0,"",AC10+IF(AB10="Monthly",30,IF(AB10="Quarterly",91,IF(AB10="Semi-annual",182,365))))</f>
        <v/>
      </c>
      <c r="AE10" s="18"/>
    </row>
    <row r="11" customFormat="false" ht="15" hidden="false" customHeight="false" outlineLevel="0" collapsed="false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9"/>
      <c r="L11" s="14" t="n">
        <f aca="false">K11*12</f>
        <v>0</v>
      </c>
      <c r="M11" s="15" t="n">
        <f aca="false">IFERROR(J11/I11,0)</f>
        <v>0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20"/>
      <c r="Z11" s="18"/>
      <c r="AA11" s="17" t="str">
        <f aca="false">IF(N(Y11)=0,"",Y11-Z11)</f>
        <v/>
      </c>
      <c r="AB11" s="18"/>
      <c r="AC11" s="20"/>
      <c r="AD11" s="17" t="str">
        <f aca="false">IF(N(AC11)=0,"",AC11+IF(AB11="Monthly",30,IF(AB11="Quarterly",91,IF(AB11="Semi-annual",182,365))))</f>
        <v/>
      </c>
      <c r="AE11" s="18"/>
    </row>
    <row r="12" customFormat="false" ht="15" hidden="false" customHeight="false" outlineLevel="0" collapsed="false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9"/>
      <c r="L12" s="14" t="n">
        <f aca="false">K12*12</f>
        <v>0</v>
      </c>
      <c r="M12" s="15" t="n">
        <f aca="false">IFERROR(J12/I12,0)</f>
        <v>0</v>
      </c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20"/>
      <c r="Z12" s="18"/>
      <c r="AA12" s="17" t="str">
        <f aca="false">IF(N(Y12)=0,"",Y12-Z12)</f>
        <v/>
      </c>
      <c r="AB12" s="18"/>
      <c r="AC12" s="20"/>
      <c r="AD12" s="17" t="str">
        <f aca="false">IF(N(AC12)=0,"",AC12+IF(AB12="Monthly",30,IF(AB12="Quarterly",91,IF(AB12="Semi-annual",182,365))))</f>
        <v/>
      </c>
      <c r="AE12" s="18"/>
    </row>
    <row r="13" customFormat="false" ht="15" hidden="false" customHeight="false" outlineLevel="0" collapsed="false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9"/>
      <c r="L13" s="14" t="n">
        <f aca="false">K13*12</f>
        <v>0</v>
      </c>
      <c r="M13" s="15" t="n">
        <f aca="false">IFERROR(J13/I13,0)</f>
        <v>0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20"/>
      <c r="Z13" s="18"/>
      <c r="AA13" s="17" t="str">
        <f aca="false">IF(N(Y13)=0,"",Y13-Z13)</f>
        <v/>
      </c>
      <c r="AB13" s="18"/>
      <c r="AC13" s="20"/>
      <c r="AD13" s="17" t="str">
        <f aca="false">IF(N(AC13)=0,"",AC13+IF(AB13="Monthly",30,IF(AB13="Quarterly",91,IF(AB13="Semi-annual",182,365))))</f>
        <v/>
      </c>
      <c r="AE13" s="18"/>
    </row>
    <row r="14" customFormat="false" ht="15" hidden="false" customHeight="false" outlineLevel="0" collapsed="false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9"/>
      <c r="L14" s="14" t="n">
        <f aca="false">K14*12</f>
        <v>0</v>
      </c>
      <c r="M14" s="15" t="n">
        <f aca="false">IFERROR(J14/I14,0)</f>
        <v>0</v>
      </c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20"/>
      <c r="Z14" s="18"/>
      <c r="AA14" s="17" t="str">
        <f aca="false">IF(N(Y14)=0,"",Y14-Z14)</f>
        <v/>
      </c>
      <c r="AB14" s="18"/>
      <c r="AC14" s="20"/>
      <c r="AD14" s="17" t="str">
        <f aca="false">IF(N(AC14)=0,"",AC14+IF(AB14="Monthly",30,IF(AB14="Quarterly",91,IF(AB14="Semi-annual",182,365))))</f>
        <v/>
      </c>
      <c r="AE14" s="18"/>
    </row>
    <row r="15" customFormat="false" ht="15" hidden="false" customHeight="false" outlineLevel="0" collapsed="false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4" t="n">
        <f aca="false">K15*12</f>
        <v>0</v>
      </c>
      <c r="M15" s="15" t="n">
        <f aca="false">IFERROR(J15/I15,0)</f>
        <v>0</v>
      </c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20"/>
      <c r="Z15" s="18"/>
      <c r="AA15" s="17" t="str">
        <f aca="false">IF(N(Y15)=0,"",Y15-Z15)</f>
        <v/>
      </c>
      <c r="AB15" s="18"/>
      <c r="AC15" s="20"/>
      <c r="AD15" s="17" t="str">
        <f aca="false">IF(N(AC15)=0,"",AC15+IF(AB15="Monthly",30,IF(AB15="Quarterly",91,IF(AB15="Semi-annual",182,365))))</f>
        <v/>
      </c>
      <c r="AE15" s="18"/>
    </row>
    <row r="16" customFormat="false" ht="15" hidden="false" customHeight="false" outlineLevel="0" collapsed="false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4" t="n">
        <f aca="false">K16*12</f>
        <v>0</v>
      </c>
      <c r="M16" s="15" t="n">
        <f aca="false">IFERROR(J16/I16,0)</f>
        <v>0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20"/>
      <c r="Z16" s="18"/>
      <c r="AA16" s="17" t="str">
        <f aca="false">IF(N(Y16)=0,"",Y16-Z16)</f>
        <v/>
      </c>
      <c r="AB16" s="18"/>
      <c r="AC16" s="20"/>
      <c r="AD16" s="17" t="str">
        <f aca="false">IF(N(AC16)=0,"",AC16+IF(AB16="Monthly",30,IF(AB16="Quarterly",91,IF(AB16="Semi-annual",182,365))))</f>
        <v/>
      </c>
      <c r="AE16" s="18"/>
    </row>
    <row r="17" customFormat="false" ht="15" hidden="false" customHeight="false" outlineLevel="0" collapsed="false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4" t="n">
        <f aca="false">K17*12</f>
        <v>0</v>
      </c>
      <c r="M17" s="15" t="n">
        <f aca="false">IFERROR(J17/I17,0)</f>
        <v>0</v>
      </c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20"/>
      <c r="Z17" s="18"/>
      <c r="AA17" s="17" t="str">
        <f aca="false">IF(N(Y17)=0,"",Y17-Z17)</f>
        <v/>
      </c>
      <c r="AB17" s="18"/>
      <c r="AC17" s="20"/>
      <c r="AD17" s="17" t="str">
        <f aca="false">IF(N(AC17)=0,"",AC17+IF(AB17="Monthly",30,IF(AB17="Quarterly",91,IF(AB17="Semi-annual",182,365))))</f>
        <v/>
      </c>
      <c r="AE17" s="18"/>
    </row>
    <row r="18" customFormat="false" ht="15" hidden="false" customHeight="false" outlineLevel="0" collapsed="false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14" t="n">
        <f aca="false">K18*12</f>
        <v>0</v>
      </c>
      <c r="M18" s="15" t="n">
        <f aca="false">IFERROR(J18/I18,0)</f>
        <v>0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20"/>
      <c r="Z18" s="18"/>
      <c r="AA18" s="17" t="str">
        <f aca="false">IF(N(Y18)=0,"",Y18-Z18)</f>
        <v/>
      </c>
      <c r="AB18" s="18"/>
      <c r="AC18" s="20"/>
      <c r="AD18" s="17" t="str">
        <f aca="false">IF(N(AC18)=0,"",AC18+IF(AB18="Monthly",30,IF(AB18="Quarterly",91,IF(AB18="Semi-annual",182,365))))</f>
        <v/>
      </c>
      <c r="AE18" s="18"/>
    </row>
    <row r="19" customFormat="false" ht="15" hidden="false" customHeight="false" outlineLevel="0" collapsed="false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4" t="n">
        <f aca="false">K19*12</f>
        <v>0</v>
      </c>
      <c r="M19" s="15" t="n">
        <f aca="false">IFERROR(J19/I19,0)</f>
        <v>0</v>
      </c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20"/>
      <c r="Z19" s="18"/>
      <c r="AA19" s="17" t="str">
        <f aca="false">IF(N(Y19)=0,"",Y19-Z19)</f>
        <v/>
      </c>
      <c r="AB19" s="18"/>
      <c r="AC19" s="20"/>
      <c r="AD19" s="17" t="str">
        <f aca="false">IF(N(AC19)=0,"",AC19+IF(AB19="Monthly",30,IF(AB19="Quarterly",91,IF(AB19="Semi-annual",182,365))))</f>
        <v/>
      </c>
      <c r="AE19" s="18"/>
    </row>
    <row r="20" customFormat="false" ht="15" hidden="false" customHeight="false" outlineLevel="0" collapsed="false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9"/>
      <c r="L20" s="14" t="n">
        <f aca="false">K20*12</f>
        <v>0</v>
      </c>
      <c r="M20" s="15" t="n">
        <f aca="false">IFERROR(J20/I20,0)</f>
        <v>0</v>
      </c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20"/>
      <c r="Z20" s="18"/>
      <c r="AA20" s="17" t="str">
        <f aca="false">IF(N(Y20)=0,"",Y20-Z20)</f>
        <v/>
      </c>
      <c r="AB20" s="18"/>
      <c r="AC20" s="20"/>
      <c r="AD20" s="17" t="str">
        <f aca="false">IF(N(AC20)=0,"",AC20+IF(AB20="Monthly",30,IF(AB20="Quarterly",91,IF(AB20="Semi-annual",182,365))))</f>
        <v/>
      </c>
      <c r="AE20" s="18"/>
    </row>
    <row r="21" customFormat="false" ht="15" hidden="false" customHeight="false" outlineLevel="0" collapsed="false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9"/>
      <c r="L21" s="14" t="n">
        <f aca="false">K21*12</f>
        <v>0</v>
      </c>
      <c r="M21" s="15" t="n">
        <f aca="false">IFERROR(J21/I21,0)</f>
        <v>0</v>
      </c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20"/>
      <c r="Z21" s="18"/>
      <c r="AA21" s="17" t="str">
        <f aca="false">IF(N(Y21)=0,"",Y21-Z21)</f>
        <v/>
      </c>
      <c r="AB21" s="18"/>
      <c r="AC21" s="20"/>
      <c r="AD21" s="17" t="str">
        <f aca="false">IF(N(AC21)=0,"",AC21+IF(AB21="Monthly",30,IF(AB21="Quarterly",91,IF(AB21="Semi-annual",182,365))))</f>
        <v/>
      </c>
      <c r="AE21" s="18"/>
    </row>
    <row r="22" customFormat="false" ht="15" hidden="false" customHeight="false" outlineLevel="0" collapsed="false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9"/>
      <c r="L22" s="14" t="n">
        <f aca="false">K22*12</f>
        <v>0</v>
      </c>
      <c r="M22" s="15" t="n">
        <f aca="false">IFERROR(J22/I22,0)</f>
        <v>0</v>
      </c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20"/>
      <c r="Z22" s="18"/>
      <c r="AA22" s="17" t="str">
        <f aca="false">IF(N(Y22)=0,"",Y22-Z22)</f>
        <v/>
      </c>
      <c r="AB22" s="18"/>
      <c r="AC22" s="20"/>
      <c r="AD22" s="17" t="str">
        <f aca="false">IF(N(AC22)=0,"",AC22+IF(AB22="Monthly",30,IF(AB22="Quarterly",91,IF(AB22="Semi-annual",182,365))))</f>
        <v/>
      </c>
      <c r="AE22" s="18"/>
    </row>
    <row r="23" customFormat="false" ht="15" hidden="false" customHeight="false" outlineLevel="0" collapsed="false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9"/>
      <c r="L23" s="14" t="n">
        <f aca="false">K23*12</f>
        <v>0</v>
      </c>
      <c r="M23" s="15" t="n">
        <f aca="false">IFERROR(J23/I23,0)</f>
        <v>0</v>
      </c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20"/>
      <c r="Z23" s="18"/>
      <c r="AA23" s="17" t="str">
        <f aca="false">IF(N(Y23)=0,"",Y23-Z23)</f>
        <v/>
      </c>
      <c r="AB23" s="18"/>
      <c r="AC23" s="20"/>
      <c r="AD23" s="17" t="str">
        <f aca="false">IF(N(AC23)=0,"",AC23+IF(AB23="Monthly",30,IF(AB23="Quarterly",91,IF(AB23="Semi-annual",182,365))))</f>
        <v/>
      </c>
      <c r="AE23" s="18"/>
    </row>
    <row r="24" customFormat="false" ht="15" hidden="false" customHeight="false" outlineLevel="0" collapsed="false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9"/>
      <c r="L24" s="14" t="n">
        <f aca="false">K24*12</f>
        <v>0</v>
      </c>
      <c r="M24" s="15" t="n">
        <f aca="false">IFERROR(J24/I24,0)</f>
        <v>0</v>
      </c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20"/>
      <c r="Z24" s="18"/>
      <c r="AA24" s="17" t="str">
        <f aca="false">IF(N(Y24)=0,"",Y24-Z24)</f>
        <v/>
      </c>
      <c r="AB24" s="18"/>
      <c r="AC24" s="20"/>
      <c r="AD24" s="17" t="str">
        <f aca="false">IF(N(AC24)=0,"",AC24+IF(AB24="Monthly",30,IF(AB24="Quarterly",91,IF(AB24="Semi-annual",182,365))))</f>
        <v/>
      </c>
      <c r="AE24" s="18"/>
    </row>
    <row r="25" customFormat="false" ht="15" hidden="false" customHeight="false" outlineLevel="0" collapsed="false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9"/>
      <c r="L25" s="14" t="n">
        <f aca="false">K25*12</f>
        <v>0</v>
      </c>
      <c r="M25" s="15" t="n">
        <f aca="false">IFERROR(J25/I25,0)</f>
        <v>0</v>
      </c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20"/>
      <c r="Z25" s="18"/>
      <c r="AA25" s="17" t="str">
        <f aca="false">IF(N(Y25)=0,"",Y25-Z25)</f>
        <v/>
      </c>
      <c r="AB25" s="18"/>
      <c r="AC25" s="20"/>
      <c r="AD25" s="17" t="str">
        <f aca="false">IF(N(AC25)=0,"",AC25+IF(AB25="Monthly",30,IF(AB25="Quarterly",91,IF(AB25="Semi-annual",182,365))))</f>
        <v/>
      </c>
      <c r="AE25" s="18"/>
    </row>
    <row r="26" customFormat="false" ht="15" hidden="false" customHeight="false" outlineLevel="0" collapsed="false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9"/>
      <c r="L26" s="14" t="n">
        <f aca="false">K26*12</f>
        <v>0</v>
      </c>
      <c r="M26" s="15" t="n">
        <f aca="false">IFERROR(J26/I26,0)</f>
        <v>0</v>
      </c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20"/>
      <c r="Z26" s="18"/>
      <c r="AA26" s="17" t="str">
        <f aca="false">IF(N(Y26)=0,"",Y26-Z26)</f>
        <v/>
      </c>
      <c r="AB26" s="18"/>
      <c r="AC26" s="20"/>
      <c r="AD26" s="17" t="str">
        <f aca="false">IF(N(AC26)=0,"",AC26+IF(AB26="Monthly",30,IF(AB26="Quarterly",91,IF(AB26="Semi-annual",182,365))))</f>
        <v/>
      </c>
      <c r="AE26" s="18"/>
    </row>
    <row r="27" customFormat="false" ht="15" hidden="false" customHeight="false" outlineLevel="0" collapsed="false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9"/>
      <c r="L27" s="14" t="n">
        <f aca="false">K27*12</f>
        <v>0</v>
      </c>
      <c r="M27" s="15" t="n">
        <f aca="false">IFERROR(J27/I27,0)</f>
        <v>0</v>
      </c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20"/>
      <c r="Z27" s="18"/>
      <c r="AA27" s="17" t="str">
        <f aca="false">IF(N(Y27)=0,"",Y27-Z27)</f>
        <v/>
      </c>
      <c r="AB27" s="18"/>
      <c r="AC27" s="20"/>
      <c r="AD27" s="17" t="str">
        <f aca="false">IF(N(AC27)=0,"",AC27+IF(AB27="Monthly",30,IF(AB27="Quarterly",91,IF(AB27="Semi-annual",182,365))))</f>
        <v/>
      </c>
      <c r="AE27" s="18"/>
    </row>
    <row r="28" customFormat="false" ht="15" hidden="false" customHeight="false" outlineLevel="0" collapsed="false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9"/>
      <c r="L28" s="14" t="n">
        <f aca="false">K28*12</f>
        <v>0</v>
      </c>
      <c r="M28" s="15" t="n">
        <f aca="false">IFERROR(J28/I28,0)</f>
        <v>0</v>
      </c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20"/>
      <c r="Z28" s="18"/>
      <c r="AA28" s="17" t="str">
        <f aca="false">IF(N(Y28)=0,"",Y28-Z28)</f>
        <v/>
      </c>
      <c r="AB28" s="18"/>
      <c r="AC28" s="20"/>
      <c r="AD28" s="17" t="str">
        <f aca="false">IF(N(AC28)=0,"",AC28+IF(AB28="Monthly",30,IF(AB28="Quarterly",91,IF(AB28="Semi-annual",182,365))))</f>
        <v/>
      </c>
      <c r="AE28" s="18"/>
    </row>
    <row r="29" customFormat="false" ht="15" hidden="false" customHeight="false" outlineLevel="0" collapsed="false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9"/>
      <c r="L29" s="14" t="n">
        <f aca="false">K29*12</f>
        <v>0</v>
      </c>
      <c r="M29" s="15" t="n">
        <f aca="false">IFERROR(J29/I29,0)</f>
        <v>0</v>
      </c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20"/>
      <c r="Z29" s="18"/>
      <c r="AA29" s="17" t="str">
        <f aca="false">IF(N(Y29)=0,"",Y29-Z29)</f>
        <v/>
      </c>
      <c r="AB29" s="18"/>
      <c r="AC29" s="20"/>
      <c r="AD29" s="17" t="str">
        <f aca="false">IF(N(AC29)=0,"",AC29+IF(AB29="Monthly",30,IF(AB29="Quarterly",91,IF(AB29="Semi-annual",182,365))))</f>
        <v/>
      </c>
      <c r="AE29" s="18"/>
    </row>
    <row r="30" customFormat="false" ht="15" hidden="false" customHeight="false" outlineLevel="0" collapsed="false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9"/>
      <c r="L30" s="14" t="n">
        <f aca="false">K30*12</f>
        <v>0</v>
      </c>
      <c r="M30" s="15" t="n">
        <f aca="false">IFERROR(J30/I30,0)</f>
        <v>0</v>
      </c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20"/>
      <c r="Z30" s="18"/>
      <c r="AA30" s="17" t="str">
        <f aca="false">IF(N(Y30)=0,"",Y30-Z30)</f>
        <v/>
      </c>
      <c r="AB30" s="18"/>
      <c r="AC30" s="20"/>
      <c r="AD30" s="17" t="str">
        <f aca="false">IF(N(AC30)=0,"",AC30+IF(AB30="Monthly",30,IF(AB30="Quarterly",91,IF(AB30="Semi-annual",182,365))))</f>
        <v/>
      </c>
      <c r="AE30" s="18"/>
    </row>
    <row r="31" customFormat="false" ht="15" hidden="false" customHeight="false" outlineLevel="0" collapsed="false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9"/>
      <c r="L31" s="14" t="n">
        <f aca="false">K31*12</f>
        <v>0</v>
      </c>
      <c r="M31" s="15" t="n">
        <f aca="false">IFERROR(J31/I31,0)</f>
        <v>0</v>
      </c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20"/>
      <c r="Z31" s="18"/>
      <c r="AA31" s="17" t="str">
        <f aca="false">IF(N(Y31)=0,"",Y31-Z31)</f>
        <v/>
      </c>
      <c r="AB31" s="18"/>
      <c r="AC31" s="20"/>
      <c r="AD31" s="17" t="str">
        <f aca="false">IF(N(AC31)=0,"",AC31+IF(AB31="Monthly",30,IF(AB31="Quarterly",91,IF(AB31="Semi-annual",182,365))))</f>
        <v/>
      </c>
      <c r="AE31" s="18"/>
    </row>
    <row r="32" customFormat="false" ht="15" hidden="false" customHeight="false" outlineLevel="0" collapsed="false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9"/>
      <c r="L32" s="14" t="n">
        <f aca="false">K32*12</f>
        <v>0</v>
      </c>
      <c r="M32" s="15" t="n">
        <f aca="false">IFERROR(J32/I32,0)</f>
        <v>0</v>
      </c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20"/>
      <c r="Z32" s="18"/>
      <c r="AA32" s="17" t="str">
        <f aca="false">IF(N(Y32)=0,"",Y32-Z32)</f>
        <v/>
      </c>
      <c r="AB32" s="18"/>
      <c r="AC32" s="20"/>
      <c r="AD32" s="17" t="str">
        <f aca="false">IF(N(AC32)=0,"",AC32+IF(AB32="Monthly",30,IF(AB32="Quarterly",91,IF(AB32="Semi-annual",182,365))))</f>
        <v/>
      </c>
      <c r="AE32" s="18"/>
    </row>
    <row r="33" customFormat="false" ht="15" hidden="false" customHeight="false" outlineLevel="0" collapsed="false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9"/>
      <c r="L33" s="14" t="n">
        <f aca="false">K33*12</f>
        <v>0</v>
      </c>
      <c r="M33" s="15" t="n">
        <f aca="false">IFERROR(J33/I33,0)</f>
        <v>0</v>
      </c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20"/>
      <c r="Z33" s="18"/>
      <c r="AA33" s="17" t="str">
        <f aca="false">IF(N(Y33)=0,"",Y33-Z33)</f>
        <v/>
      </c>
      <c r="AB33" s="18"/>
      <c r="AC33" s="20"/>
      <c r="AD33" s="17" t="str">
        <f aca="false">IF(N(AC33)=0,"",AC33+IF(AB33="Monthly",30,IF(AB33="Quarterly",91,IF(AB33="Semi-annual",182,365))))</f>
        <v/>
      </c>
      <c r="AE33" s="18"/>
    </row>
    <row r="34" customFormat="false" ht="15" hidden="false" customHeight="false" outlineLevel="0" collapsed="false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9"/>
      <c r="L34" s="14" t="n">
        <f aca="false">K34*12</f>
        <v>0</v>
      </c>
      <c r="M34" s="15" t="n">
        <f aca="false">IFERROR(J34/I34,0)</f>
        <v>0</v>
      </c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20"/>
      <c r="Z34" s="18"/>
      <c r="AA34" s="17" t="str">
        <f aca="false">IF(N(Y34)=0,"",Y34-Z34)</f>
        <v/>
      </c>
      <c r="AB34" s="18"/>
      <c r="AC34" s="20"/>
      <c r="AD34" s="17" t="str">
        <f aca="false">IF(N(AC34)=0,"",AC34+IF(AB34="Monthly",30,IF(AB34="Quarterly",91,IF(AB34="Semi-annual",182,365))))</f>
        <v/>
      </c>
      <c r="AE34" s="18"/>
    </row>
    <row r="35" customFormat="false" ht="15" hidden="false" customHeight="false" outlineLevel="0" collapsed="false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9"/>
      <c r="L35" s="14" t="n">
        <f aca="false">K35*12</f>
        <v>0</v>
      </c>
      <c r="M35" s="15" t="n">
        <f aca="false">IFERROR(J35/I35,0)</f>
        <v>0</v>
      </c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20"/>
      <c r="Z35" s="18"/>
      <c r="AA35" s="17" t="str">
        <f aca="false">IF(N(Y35)=0,"",Y35-Z35)</f>
        <v/>
      </c>
      <c r="AB35" s="18"/>
      <c r="AC35" s="20"/>
      <c r="AD35" s="17" t="str">
        <f aca="false">IF(N(AC35)=0,"",AC35+IF(AB35="Monthly",30,IF(AB35="Quarterly",91,IF(AB35="Semi-annual",182,365))))</f>
        <v/>
      </c>
      <c r="AE35" s="18"/>
    </row>
    <row r="36" customFormat="false" ht="15" hidden="false" customHeight="false" outlineLevel="0" collapsed="false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9"/>
      <c r="L36" s="14" t="n">
        <f aca="false">K36*12</f>
        <v>0</v>
      </c>
      <c r="M36" s="15" t="n">
        <f aca="false">IFERROR(J36/I36,0)</f>
        <v>0</v>
      </c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20"/>
      <c r="Z36" s="18"/>
      <c r="AA36" s="17" t="str">
        <f aca="false">IF(N(Y36)=0,"",Y36-Z36)</f>
        <v/>
      </c>
      <c r="AB36" s="18"/>
      <c r="AC36" s="20"/>
      <c r="AD36" s="17" t="str">
        <f aca="false">IF(N(AC36)=0,"",AC36+IF(AB36="Monthly",30,IF(AB36="Quarterly",91,IF(AB36="Semi-annual",182,365))))</f>
        <v/>
      </c>
      <c r="AE36" s="18"/>
    </row>
    <row r="37" customFormat="false" ht="15" hidden="false" customHeight="false" outlineLevel="0" collapsed="false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9"/>
      <c r="L37" s="14" t="n">
        <f aca="false">K37*12</f>
        <v>0</v>
      </c>
      <c r="M37" s="15" t="n">
        <f aca="false">IFERROR(J37/I37,0)</f>
        <v>0</v>
      </c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20"/>
      <c r="Z37" s="18"/>
      <c r="AA37" s="17" t="str">
        <f aca="false">IF(N(Y37)=0,"",Y37-Z37)</f>
        <v/>
      </c>
      <c r="AB37" s="18"/>
      <c r="AC37" s="20"/>
      <c r="AD37" s="17" t="str">
        <f aca="false">IF(N(AC37)=0,"",AC37+IF(AB37="Monthly",30,IF(AB37="Quarterly",91,IF(AB37="Semi-annual",182,365))))</f>
        <v/>
      </c>
      <c r="AE37" s="18"/>
    </row>
    <row r="38" customFormat="false" ht="15" hidden="false" customHeight="false" outlineLevel="0" collapsed="false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9"/>
      <c r="L38" s="14" t="n">
        <f aca="false">K38*12</f>
        <v>0</v>
      </c>
      <c r="M38" s="15" t="n">
        <f aca="false">IFERROR(J38/I38,0)</f>
        <v>0</v>
      </c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20"/>
      <c r="Z38" s="18"/>
      <c r="AA38" s="17" t="str">
        <f aca="false">IF(N(Y38)=0,"",Y38-Z38)</f>
        <v/>
      </c>
      <c r="AB38" s="18"/>
      <c r="AC38" s="20"/>
      <c r="AD38" s="17" t="str">
        <f aca="false">IF(N(AC38)=0,"",AC38+IF(AB38="Monthly",30,IF(AB38="Quarterly",91,IF(AB38="Semi-annual",182,365))))</f>
        <v/>
      </c>
      <c r="AE38" s="18"/>
    </row>
    <row r="39" customFormat="false" ht="15" hidden="false" customHeight="false" outlineLevel="0" collapsed="false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9"/>
      <c r="L39" s="14" t="n">
        <f aca="false">K39*12</f>
        <v>0</v>
      </c>
      <c r="M39" s="15" t="n">
        <f aca="false">IFERROR(J39/I39,0)</f>
        <v>0</v>
      </c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20"/>
      <c r="Z39" s="18"/>
      <c r="AA39" s="17" t="str">
        <f aca="false">IF(N(Y39)=0,"",Y39-Z39)</f>
        <v/>
      </c>
      <c r="AB39" s="18"/>
      <c r="AC39" s="20"/>
      <c r="AD39" s="17" t="str">
        <f aca="false">IF(N(AC39)=0,"",AC39+IF(AB39="Monthly",30,IF(AB39="Quarterly",91,IF(AB39="Semi-annual",182,365))))</f>
        <v/>
      </c>
      <c r="AE39" s="18"/>
    </row>
    <row r="40" customFormat="false" ht="15" hidden="false" customHeight="false" outlineLevel="0" collapsed="false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9"/>
      <c r="L40" s="14" t="n">
        <f aca="false">K40*12</f>
        <v>0</v>
      </c>
      <c r="M40" s="15" t="n">
        <f aca="false">IFERROR(J40/I40,0)</f>
        <v>0</v>
      </c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20"/>
      <c r="Z40" s="18"/>
      <c r="AA40" s="17" t="str">
        <f aca="false">IF(N(Y40)=0,"",Y40-Z40)</f>
        <v/>
      </c>
      <c r="AB40" s="18"/>
      <c r="AC40" s="20"/>
      <c r="AD40" s="17" t="str">
        <f aca="false">IF(N(AC40)=0,"",AC40+IF(AB40="Monthly",30,IF(AB40="Quarterly",91,IF(AB40="Semi-annual",182,365))))</f>
        <v/>
      </c>
      <c r="AE40" s="18"/>
    </row>
    <row r="41" customFormat="false" ht="15" hidden="false" customHeight="false" outlineLevel="0" collapsed="false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9"/>
      <c r="L41" s="14" t="n">
        <f aca="false">K41*12</f>
        <v>0</v>
      </c>
      <c r="M41" s="15" t="n">
        <f aca="false">IFERROR(J41/I41,0)</f>
        <v>0</v>
      </c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20"/>
      <c r="Z41" s="18"/>
      <c r="AA41" s="17" t="str">
        <f aca="false">IF(N(Y41)=0,"",Y41-Z41)</f>
        <v/>
      </c>
      <c r="AB41" s="18"/>
      <c r="AC41" s="20"/>
      <c r="AD41" s="17" t="str">
        <f aca="false">IF(N(AC41)=0,"",AC41+IF(AB41="Monthly",30,IF(AB41="Quarterly",91,IF(AB41="Semi-annual",182,365))))</f>
        <v/>
      </c>
      <c r="AE41" s="18"/>
    </row>
    <row r="42" customFormat="false" ht="15" hidden="false" customHeight="false" outlineLevel="0" collapsed="false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9"/>
      <c r="L42" s="14" t="n">
        <f aca="false">K42*12</f>
        <v>0</v>
      </c>
      <c r="M42" s="15" t="n">
        <f aca="false">IFERROR(J42/I42,0)</f>
        <v>0</v>
      </c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20"/>
      <c r="Z42" s="18"/>
      <c r="AA42" s="17" t="str">
        <f aca="false">IF(N(Y42)=0,"",Y42-Z42)</f>
        <v/>
      </c>
      <c r="AB42" s="18"/>
      <c r="AC42" s="20"/>
      <c r="AD42" s="17" t="str">
        <f aca="false">IF(N(AC42)=0,"",AC42+IF(AB42="Monthly",30,IF(AB42="Quarterly",91,IF(AB42="Semi-annual",182,365))))</f>
        <v/>
      </c>
      <c r="AE42" s="18"/>
    </row>
    <row r="43" customFormat="false" ht="15" hidden="false" customHeight="false" outlineLevel="0" collapsed="false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9"/>
      <c r="L43" s="14" t="n">
        <f aca="false">K43*12</f>
        <v>0</v>
      </c>
      <c r="M43" s="15" t="n">
        <f aca="false">IFERROR(J43/I43,0)</f>
        <v>0</v>
      </c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20"/>
      <c r="Z43" s="18"/>
      <c r="AA43" s="17" t="str">
        <f aca="false">IF(N(Y43)=0,"",Y43-Z43)</f>
        <v/>
      </c>
      <c r="AB43" s="18"/>
      <c r="AC43" s="20"/>
      <c r="AD43" s="17" t="str">
        <f aca="false">IF(N(AC43)=0,"",AC43+IF(AB43="Monthly",30,IF(AB43="Quarterly",91,IF(AB43="Semi-annual",182,365))))</f>
        <v/>
      </c>
      <c r="AE43" s="18"/>
    </row>
    <row r="44" customFormat="false" ht="15" hidden="false" customHeight="false" outlineLevel="0" collapsed="false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9"/>
      <c r="L44" s="14" t="n">
        <f aca="false">K44*12</f>
        <v>0</v>
      </c>
      <c r="M44" s="15" t="n">
        <f aca="false">IFERROR(J44/I44,0)</f>
        <v>0</v>
      </c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20"/>
      <c r="Z44" s="18"/>
      <c r="AA44" s="17" t="str">
        <f aca="false">IF(N(Y44)=0,"",Y44-Z44)</f>
        <v/>
      </c>
      <c r="AB44" s="18"/>
      <c r="AC44" s="20"/>
      <c r="AD44" s="17" t="str">
        <f aca="false">IF(N(AC44)=0,"",AC44+IF(AB44="Monthly",30,IF(AB44="Quarterly",91,IF(AB44="Semi-annual",182,365))))</f>
        <v/>
      </c>
      <c r="AE44" s="18"/>
    </row>
    <row r="45" customFormat="false" ht="15" hidden="false" customHeight="false" outlineLevel="0" collapsed="false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9"/>
      <c r="L45" s="14" t="n">
        <f aca="false">K45*12</f>
        <v>0</v>
      </c>
      <c r="M45" s="15" t="n">
        <f aca="false">IFERROR(J45/I45,0)</f>
        <v>0</v>
      </c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20"/>
      <c r="Z45" s="18"/>
      <c r="AA45" s="17" t="str">
        <f aca="false">IF(N(Y45)=0,"",Y45-Z45)</f>
        <v/>
      </c>
      <c r="AB45" s="18"/>
      <c r="AC45" s="20"/>
      <c r="AD45" s="17" t="str">
        <f aca="false">IF(N(AC45)=0,"",AC45+IF(AB45="Monthly",30,IF(AB45="Quarterly",91,IF(AB45="Semi-annual",182,365))))</f>
        <v/>
      </c>
      <c r="AE45" s="18"/>
    </row>
    <row r="46" customFormat="false" ht="15" hidden="false" customHeight="false" outlineLevel="0" collapsed="false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9"/>
      <c r="L46" s="14" t="n">
        <f aca="false">K46*12</f>
        <v>0</v>
      </c>
      <c r="M46" s="15" t="n">
        <f aca="false">IFERROR(J46/I46,0)</f>
        <v>0</v>
      </c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20"/>
      <c r="Z46" s="18"/>
      <c r="AA46" s="17" t="str">
        <f aca="false">IF(N(Y46)=0,"",Y46-Z46)</f>
        <v/>
      </c>
      <c r="AB46" s="18"/>
      <c r="AC46" s="20"/>
      <c r="AD46" s="17" t="str">
        <f aca="false">IF(N(AC46)=0,"",AC46+IF(AB46="Monthly",30,IF(AB46="Quarterly",91,IF(AB46="Semi-annual",182,365))))</f>
        <v/>
      </c>
      <c r="AE46" s="18"/>
    </row>
    <row r="47" customFormat="false" ht="15" hidden="false" customHeight="false" outlineLevel="0" collapsed="false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9"/>
      <c r="L47" s="14" t="n">
        <f aca="false">K47*12</f>
        <v>0</v>
      </c>
      <c r="M47" s="15" t="n">
        <f aca="false">IFERROR(J47/I47,0)</f>
        <v>0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20"/>
      <c r="Z47" s="18"/>
      <c r="AA47" s="17" t="str">
        <f aca="false">IF(N(Y47)=0,"",Y47-Z47)</f>
        <v/>
      </c>
      <c r="AB47" s="18"/>
      <c r="AC47" s="20"/>
      <c r="AD47" s="17" t="str">
        <f aca="false">IF(N(AC47)=0,"",AC47+IF(AB47="Monthly",30,IF(AB47="Quarterly",91,IF(AB47="Semi-annual",182,365))))</f>
        <v/>
      </c>
      <c r="AE47" s="18"/>
    </row>
    <row r="48" customFormat="false" ht="15" hidden="false" customHeight="false" outlineLevel="0" collapsed="false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9"/>
      <c r="L48" s="14" t="n">
        <f aca="false">K48*12</f>
        <v>0</v>
      </c>
      <c r="M48" s="15" t="n">
        <f aca="false">IFERROR(J48/I48,0)</f>
        <v>0</v>
      </c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20"/>
      <c r="Z48" s="18"/>
      <c r="AA48" s="17" t="str">
        <f aca="false">IF(N(Y48)=0,"",Y48-Z48)</f>
        <v/>
      </c>
      <c r="AB48" s="18"/>
      <c r="AC48" s="20"/>
      <c r="AD48" s="17" t="str">
        <f aca="false">IF(N(AC48)=0,"",AC48+IF(AB48="Monthly",30,IF(AB48="Quarterly",91,IF(AB48="Semi-annual",182,365))))</f>
        <v/>
      </c>
      <c r="AE48" s="18"/>
    </row>
    <row r="49" customFormat="false" ht="15" hidden="false" customHeight="false" outlineLevel="0" collapsed="false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9"/>
      <c r="L49" s="14" t="n">
        <f aca="false">K49*12</f>
        <v>0</v>
      </c>
      <c r="M49" s="15" t="n">
        <f aca="false">IFERROR(J49/I49,0)</f>
        <v>0</v>
      </c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20"/>
      <c r="Z49" s="18"/>
      <c r="AA49" s="17" t="str">
        <f aca="false">IF(N(Y49)=0,"",Y49-Z49)</f>
        <v/>
      </c>
      <c r="AB49" s="18"/>
      <c r="AC49" s="20"/>
      <c r="AD49" s="17" t="str">
        <f aca="false">IF(N(AC49)=0,"",AC49+IF(AB49="Monthly",30,IF(AB49="Quarterly",91,IF(AB49="Semi-annual",182,365))))</f>
        <v/>
      </c>
      <c r="AE49" s="18"/>
    </row>
    <row r="50" customFormat="false" ht="15" hidden="false" customHeight="false" outlineLevel="0" collapsed="false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9"/>
      <c r="L50" s="14" t="n">
        <f aca="false">K50*12</f>
        <v>0</v>
      </c>
      <c r="M50" s="15" t="n">
        <f aca="false">IFERROR(J50/I50,0)</f>
        <v>0</v>
      </c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20"/>
      <c r="Z50" s="18"/>
      <c r="AA50" s="17" t="str">
        <f aca="false">IF(N(Y50)=0,"",Y50-Z50)</f>
        <v/>
      </c>
      <c r="AB50" s="18"/>
      <c r="AC50" s="20"/>
      <c r="AD50" s="17" t="str">
        <f aca="false">IF(N(AC50)=0,"",AC50+IF(AB50="Monthly",30,IF(AB50="Quarterly",91,IF(AB50="Semi-annual",182,365))))</f>
        <v/>
      </c>
      <c r="AE50" s="18"/>
    </row>
    <row r="51" customFormat="false" ht="15" hidden="false" customHeight="false" outlineLevel="0" collapsed="false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9"/>
      <c r="L51" s="14" t="n">
        <f aca="false">K51*12</f>
        <v>0</v>
      </c>
      <c r="M51" s="15" t="n">
        <f aca="false">IFERROR(J51/I51,0)</f>
        <v>0</v>
      </c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20"/>
      <c r="Z51" s="18"/>
      <c r="AA51" s="17" t="str">
        <f aca="false">IF(N(Y51)=0,"",Y51-Z51)</f>
        <v/>
      </c>
      <c r="AB51" s="18"/>
      <c r="AC51" s="20"/>
      <c r="AD51" s="17" t="str">
        <f aca="false">IF(N(AC51)=0,"",AC51+IF(AB51="Monthly",30,IF(AB51="Quarterly",91,IF(AB51="Semi-annual",182,365))))</f>
        <v/>
      </c>
      <c r="AE51" s="18"/>
    </row>
    <row r="52" customFormat="false" ht="15" hidden="false" customHeight="false" outlineLevel="0" collapsed="false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9"/>
      <c r="L52" s="14" t="n">
        <f aca="false">K52*12</f>
        <v>0</v>
      </c>
      <c r="M52" s="15" t="n">
        <f aca="false">IFERROR(J52/I52,0)</f>
        <v>0</v>
      </c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20"/>
      <c r="Z52" s="18"/>
      <c r="AA52" s="17" t="str">
        <f aca="false">IF(N(Y52)=0,"",Y52-Z52)</f>
        <v/>
      </c>
      <c r="AB52" s="18"/>
      <c r="AC52" s="20"/>
      <c r="AD52" s="17" t="str">
        <f aca="false">IF(N(AC52)=0,"",AC52+IF(AB52="Monthly",30,IF(AB52="Quarterly",91,IF(AB52="Semi-annual",182,365))))</f>
        <v/>
      </c>
      <c r="AE52" s="18"/>
    </row>
    <row r="53" customFormat="false" ht="15" hidden="false" customHeight="false" outlineLevel="0" collapsed="false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9"/>
      <c r="L53" s="14" t="n">
        <f aca="false">K53*12</f>
        <v>0</v>
      </c>
      <c r="M53" s="15" t="n">
        <f aca="false">IFERROR(J53/I53,0)</f>
        <v>0</v>
      </c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20"/>
      <c r="Z53" s="18"/>
      <c r="AA53" s="17" t="str">
        <f aca="false">IF(N(Y53)=0,"",Y53-Z53)</f>
        <v/>
      </c>
      <c r="AB53" s="18"/>
      <c r="AC53" s="20"/>
      <c r="AD53" s="17" t="str">
        <f aca="false">IF(N(AC53)=0,"",AC53+IF(AB53="Monthly",30,IF(AB53="Quarterly",91,IF(AB53="Semi-annual",182,365))))</f>
        <v/>
      </c>
      <c r="AE53" s="18"/>
    </row>
    <row r="54" customFormat="false" ht="15" hidden="false" customHeight="false" outlineLevel="0" collapsed="false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9"/>
      <c r="L54" s="14" t="n">
        <f aca="false">K54*12</f>
        <v>0</v>
      </c>
      <c r="M54" s="15" t="n">
        <f aca="false">IFERROR(J54/I54,0)</f>
        <v>0</v>
      </c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20"/>
      <c r="Z54" s="18"/>
      <c r="AA54" s="17" t="str">
        <f aca="false">IF(N(Y54)=0,"",Y54-Z54)</f>
        <v/>
      </c>
      <c r="AB54" s="18"/>
      <c r="AC54" s="20"/>
      <c r="AD54" s="17" t="str">
        <f aca="false">IF(N(AC54)=0,"",AC54+IF(AB54="Monthly",30,IF(AB54="Quarterly",91,IF(AB54="Semi-annual",182,365))))</f>
        <v/>
      </c>
      <c r="AE54" s="18"/>
    </row>
    <row r="55" customFormat="false" ht="15" hidden="false" customHeight="false" outlineLevel="0" collapsed="false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9"/>
      <c r="L55" s="14" t="n">
        <f aca="false">K55*12</f>
        <v>0</v>
      </c>
      <c r="M55" s="15" t="n">
        <f aca="false">IFERROR(J55/I55,0)</f>
        <v>0</v>
      </c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20"/>
      <c r="Z55" s="18"/>
      <c r="AA55" s="17" t="str">
        <f aca="false">IF(N(Y55)=0,"",Y55-Z55)</f>
        <v/>
      </c>
      <c r="AB55" s="18"/>
      <c r="AC55" s="20"/>
      <c r="AD55" s="17" t="str">
        <f aca="false">IF(N(AC55)=0,"",AC55+IF(AB55="Monthly",30,IF(AB55="Quarterly",91,IF(AB55="Semi-annual",182,365))))</f>
        <v/>
      </c>
      <c r="AE55" s="18"/>
    </row>
    <row r="56" customFormat="false" ht="15" hidden="false" customHeight="false" outlineLevel="0" collapsed="false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9"/>
      <c r="L56" s="14" t="n">
        <f aca="false">K56*12</f>
        <v>0</v>
      </c>
      <c r="M56" s="15" t="n">
        <f aca="false">IFERROR(J56/I56,0)</f>
        <v>0</v>
      </c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20"/>
      <c r="Z56" s="18"/>
      <c r="AA56" s="17" t="str">
        <f aca="false">IF(N(Y56)=0,"",Y56-Z56)</f>
        <v/>
      </c>
      <c r="AB56" s="18"/>
      <c r="AC56" s="20"/>
      <c r="AD56" s="17" t="str">
        <f aca="false">IF(N(AC56)=0,"",AC56+IF(AB56="Monthly",30,IF(AB56="Quarterly",91,IF(AB56="Semi-annual",182,365))))</f>
        <v/>
      </c>
      <c r="AE56" s="18"/>
    </row>
    <row r="57" customFormat="false" ht="15" hidden="false" customHeight="false" outlineLevel="0" collapsed="false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9"/>
      <c r="L57" s="14" t="n">
        <f aca="false">K57*12</f>
        <v>0</v>
      </c>
      <c r="M57" s="15" t="n">
        <f aca="false">IFERROR(J57/I57,0)</f>
        <v>0</v>
      </c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20"/>
      <c r="Z57" s="18"/>
      <c r="AA57" s="17" t="str">
        <f aca="false">IF(N(Y57)=0,"",Y57-Z57)</f>
        <v/>
      </c>
      <c r="AB57" s="18"/>
      <c r="AC57" s="20"/>
      <c r="AD57" s="17" t="str">
        <f aca="false">IF(N(AC57)=0,"",AC57+IF(AB57="Monthly",30,IF(AB57="Quarterly",91,IF(AB57="Semi-annual",182,365))))</f>
        <v/>
      </c>
      <c r="AE57" s="18"/>
    </row>
    <row r="58" customFormat="false" ht="15" hidden="false" customHeight="false" outlineLevel="0" collapsed="false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9"/>
      <c r="L58" s="14" t="n">
        <f aca="false">K58*12</f>
        <v>0</v>
      </c>
      <c r="M58" s="15" t="n">
        <f aca="false">IFERROR(J58/I58,0)</f>
        <v>0</v>
      </c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20"/>
      <c r="Z58" s="18"/>
      <c r="AA58" s="17" t="str">
        <f aca="false">IF(N(Y58)=0,"",Y58-Z58)</f>
        <v/>
      </c>
      <c r="AB58" s="18"/>
      <c r="AC58" s="20"/>
      <c r="AD58" s="17" t="str">
        <f aca="false">IF(N(AC58)=0,"",AC58+IF(AB58="Monthly",30,IF(AB58="Quarterly",91,IF(AB58="Semi-annual",182,365))))</f>
        <v/>
      </c>
      <c r="AE58" s="18"/>
    </row>
    <row r="59" customFormat="false" ht="15" hidden="false" customHeight="false" outlineLevel="0" collapsed="false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9"/>
      <c r="L59" s="14" t="n">
        <f aca="false">K59*12</f>
        <v>0</v>
      </c>
      <c r="M59" s="15" t="n">
        <f aca="false">IFERROR(J59/I59,0)</f>
        <v>0</v>
      </c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20"/>
      <c r="Z59" s="18"/>
      <c r="AA59" s="17" t="str">
        <f aca="false">IF(N(Y59)=0,"",Y59-Z59)</f>
        <v/>
      </c>
      <c r="AB59" s="18"/>
      <c r="AC59" s="20"/>
      <c r="AD59" s="17" t="str">
        <f aca="false">IF(N(AC59)=0,"",AC59+IF(AB59="Monthly",30,IF(AB59="Quarterly",91,IF(AB59="Semi-annual",182,365))))</f>
        <v/>
      </c>
      <c r="AE59" s="18"/>
    </row>
    <row r="60" customFormat="false" ht="15" hidden="false" customHeight="false" outlineLevel="0" collapsed="false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9"/>
      <c r="L60" s="14" t="n">
        <f aca="false">K60*12</f>
        <v>0</v>
      </c>
      <c r="M60" s="15" t="n">
        <f aca="false">IFERROR(J60/I60,0)</f>
        <v>0</v>
      </c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20"/>
      <c r="Z60" s="18"/>
      <c r="AA60" s="17" t="str">
        <f aca="false">IF(N(Y60)=0,"",Y60-Z60)</f>
        <v/>
      </c>
      <c r="AB60" s="18"/>
      <c r="AC60" s="20"/>
      <c r="AD60" s="17" t="str">
        <f aca="false">IF(N(AC60)=0,"",AC60+IF(AB60="Monthly",30,IF(AB60="Quarterly",91,IF(AB60="Semi-annual",182,365))))</f>
        <v/>
      </c>
      <c r="AE60" s="18"/>
    </row>
    <row r="61" customFormat="false" ht="15" hidden="false" customHeight="false" outlineLevel="0" collapsed="false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9"/>
      <c r="L61" s="14" t="n">
        <f aca="false">K61*12</f>
        <v>0</v>
      </c>
      <c r="M61" s="15" t="n">
        <f aca="false">IFERROR(J61/I61,0)</f>
        <v>0</v>
      </c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20"/>
      <c r="Z61" s="18"/>
      <c r="AA61" s="17" t="str">
        <f aca="false">IF(N(Y61)=0,"",Y61-Z61)</f>
        <v/>
      </c>
      <c r="AB61" s="18"/>
      <c r="AC61" s="20"/>
      <c r="AD61" s="17" t="str">
        <f aca="false">IF(N(AC61)=0,"",AC61+IF(AB61="Monthly",30,IF(AB61="Quarterly",91,IF(AB61="Semi-annual",182,365))))</f>
        <v/>
      </c>
      <c r="AE61" s="18"/>
    </row>
    <row r="62" customFormat="false" ht="15" hidden="false" customHeight="false" outlineLevel="0" collapsed="false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9"/>
      <c r="L62" s="14" t="n">
        <f aca="false">K62*12</f>
        <v>0</v>
      </c>
      <c r="M62" s="15" t="n">
        <f aca="false">IFERROR(J62/I62,0)</f>
        <v>0</v>
      </c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20"/>
      <c r="Z62" s="18"/>
      <c r="AA62" s="17" t="str">
        <f aca="false">IF(N(Y62)=0,"",Y62-Z62)</f>
        <v/>
      </c>
      <c r="AB62" s="18"/>
      <c r="AC62" s="20"/>
      <c r="AD62" s="17" t="str">
        <f aca="false">IF(N(AC62)=0,"",AC62+IF(AB62="Monthly",30,IF(AB62="Quarterly",91,IF(AB62="Semi-annual",182,365))))</f>
        <v/>
      </c>
      <c r="AE62" s="18"/>
    </row>
    <row r="63" customFormat="false" ht="15" hidden="false" customHeight="false" outlineLevel="0" collapsed="false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9"/>
      <c r="L63" s="14" t="n">
        <f aca="false">K63*12</f>
        <v>0</v>
      </c>
      <c r="M63" s="15" t="n">
        <f aca="false">IFERROR(J63/I63,0)</f>
        <v>0</v>
      </c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20"/>
      <c r="Z63" s="18"/>
      <c r="AA63" s="17" t="str">
        <f aca="false">IF(N(Y63)=0,"",Y63-Z63)</f>
        <v/>
      </c>
      <c r="AB63" s="18"/>
      <c r="AC63" s="20"/>
      <c r="AD63" s="17" t="str">
        <f aca="false">IF(N(AC63)=0,"",AC63+IF(AB63="Monthly",30,IF(AB63="Quarterly",91,IF(AB63="Semi-annual",182,365))))</f>
        <v/>
      </c>
      <c r="AE63" s="18"/>
    </row>
    <row r="64" customFormat="false" ht="15" hidden="false" customHeight="false" outlineLevel="0" collapsed="false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9"/>
      <c r="L64" s="14" t="n">
        <f aca="false">K64*12</f>
        <v>0</v>
      </c>
      <c r="M64" s="15" t="n">
        <f aca="false">IFERROR(J64/I64,0)</f>
        <v>0</v>
      </c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20"/>
      <c r="Z64" s="18"/>
      <c r="AA64" s="17" t="str">
        <f aca="false">IF(N(Y64)=0,"",Y64-Z64)</f>
        <v/>
      </c>
      <c r="AB64" s="18"/>
      <c r="AC64" s="20"/>
      <c r="AD64" s="17" t="str">
        <f aca="false">IF(N(AC64)=0,"",AC64+IF(AB64="Monthly",30,IF(AB64="Quarterly",91,IF(AB64="Semi-annual",182,365))))</f>
        <v/>
      </c>
      <c r="AE64" s="18"/>
    </row>
    <row r="65" customFormat="false" ht="15" hidden="false" customHeight="false" outlineLevel="0" collapsed="false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9"/>
      <c r="L65" s="14" t="n">
        <f aca="false">K65*12</f>
        <v>0</v>
      </c>
      <c r="M65" s="15" t="n">
        <f aca="false">IFERROR(J65/I65,0)</f>
        <v>0</v>
      </c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20"/>
      <c r="Z65" s="18"/>
      <c r="AA65" s="17" t="str">
        <f aca="false">IF(N(Y65)=0,"",Y65-Z65)</f>
        <v/>
      </c>
      <c r="AB65" s="18"/>
      <c r="AC65" s="20"/>
      <c r="AD65" s="17" t="str">
        <f aca="false">IF(N(AC65)=0,"",AC65+IF(AB65="Monthly",30,IF(AB65="Quarterly",91,IF(AB65="Semi-annual",182,365))))</f>
        <v/>
      </c>
      <c r="AE65" s="18"/>
    </row>
    <row r="66" customFormat="false" ht="15" hidden="false" customHeight="false" outlineLevel="0" collapsed="false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9"/>
      <c r="L66" s="14" t="n">
        <f aca="false">K66*12</f>
        <v>0</v>
      </c>
      <c r="M66" s="15" t="n">
        <f aca="false">IFERROR(J66/I66,0)</f>
        <v>0</v>
      </c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20"/>
      <c r="Z66" s="18"/>
      <c r="AA66" s="17" t="str">
        <f aca="false">IF(N(Y66)=0,"",Y66-Z66)</f>
        <v/>
      </c>
      <c r="AB66" s="18"/>
      <c r="AC66" s="20"/>
      <c r="AD66" s="17" t="str">
        <f aca="false">IF(N(AC66)=0,"",AC66+IF(AB66="Monthly",30,IF(AB66="Quarterly",91,IF(AB66="Semi-annual",182,365))))</f>
        <v/>
      </c>
      <c r="AE66" s="18"/>
    </row>
    <row r="67" customFormat="false" ht="15" hidden="false" customHeight="false" outlineLevel="0" collapsed="false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9"/>
      <c r="L67" s="14" t="n">
        <f aca="false">K67*12</f>
        <v>0</v>
      </c>
      <c r="M67" s="15" t="n">
        <f aca="false">IFERROR(J67/I67,0)</f>
        <v>0</v>
      </c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20"/>
      <c r="Z67" s="18"/>
      <c r="AA67" s="17" t="str">
        <f aca="false">IF(N(Y67)=0,"",Y67-Z67)</f>
        <v/>
      </c>
      <c r="AB67" s="18"/>
      <c r="AC67" s="20"/>
      <c r="AD67" s="17" t="str">
        <f aca="false">IF(N(AC67)=0,"",AC67+IF(AB67="Monthly",30,IF(AB67="Quarterly",91,IF(AB67="Semi-annual",182,365))))</f>
        <v/>
      </c>
      <c r="AE67" s="18"/>
    </row>
    <row r="68" customFormat="false" ht="15" hidden="false" customHeight="false" outlineLevel="0" collapsed="false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9"/>
      <c r="L68" s="14" t="n">
        <f aca="false">K68*12</f>
        <v>0</v>
      </c>
      <c r="M68" s="15" t="n">
        <f aca="false">IFERROR(J68/I68,0)</f>
        <v>0</v>
      </c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20"/>
      <c r="Z68" s="18"/>
      <c r="AA68" s="17" t="str">
        <f aca="false">IF(N(Y68)=0,"",Y68-Z68)</f>
        <v/>
      </c>
      <c r="AB68" s="18"/>
      <c r="AC68" s="20"/>
      <c r="AD68" s="17" t="str">
        <f aca="false">IF(N(AC68)=0,"",AC68+IF(AB68="Monthly",30,IF(AB68="Quarterly",91,IF(AB68="Semi-annual",182,365))))</f>
        <v/>
      </c>
      <c r="AE68" s="18"/>
    </row>
    <row r="69" customFormat="false" ht="15" hidden="false" customHeight="false" outlineLevel="0" collapsed="false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9"/>
      <c r="L69" s="14" t="n">
        <f aca="false">K69*12</f>
        <v>0</v>
      </c>
      <c r="M69" s="15" t="n">
        <f aca="false">IFERROR(J69/I69,0)</f>
        <v>0</v>
      </c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20"/>
      <c r="Z69" s="18"/>
      <c r="AA69" s="17" t="str">
        <f aca="false">IF(N(Y69)=0,"",Y69-Z69)</f>
        <v/>
      </c>
      <c r="AB69" s="18"/>
      <c r="AC69" s="20"/>
      <c r="AD69" s="17" t="str">
        <f aca="false">IF(N(AC69)=0,"",AC69+IF(AB69="Monthly",30,IF(AB69="Quarterly",91,IF(AB69="Semi-annual",182,365))))</f>
        <v/>
      </c>
      <c r="AE69" s="18"/>
    </row>
    <row r="70" customFormat="false" ht="15" hidden="false" customHeight="false" outlineLevel="0" collapsed="false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9"/>
      <c r="L70" s="14" t="n">
        <f aca="false">K70*12</f>
        <v>0</v>
      </c>
      <c r="M70" s="15" t="n">
        <f aca="false">IFERROR(J70/I70,0)</f>
        <v>0</v>
      </c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20"/>
      <c r="Z70" s="18"/>
      <c r="AA70" s="17" t="str">
        <f aca="false">IF(N(Y70)=0,"",Y70-Z70)</f>
        <v/>
      </c>
      <c r="AB70" s="18"/>
      <c r="AC70" s="20"/>
      <c r="AD70" s="17" t="str">
        <f aca="false">IF(N(AC70)=0,"",AC70+IF(AB70="Monthly",30,IF(AB70="Quarterly",91,IF(AB70="Semi-annual",182,365))))</f>
        <v/>
      </c>
      <c r="AE70" s="18"/>
    </row>
    <row r="71" customFormat="false" ht="15" hidden="false" customHeight="false" outlineLevel="0" collapsed="false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9"/>
      <c r="L71" s="14" t="n">
        <f aca="false">K71*12</f>
        <v>0</v>
      </c>
      <c r="M71" s="15" t="n">
        <f aca="false">IFERROR(J71/I71,0)</f>
        <v>0</v>
      </c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20"/>
      <c r="Z71" s="18"/>
      <c r="AA71" s="17" t="str">
        <f aca="false">IF(N(Y71)=0,"",Y71-Z71)</f>
        <v/>
      </c>
      <c r="AB71" s="18"/>
      <c r="AC71" s="20"/>
      <c r="AD71" s="17" t="str">
        <f aca="false">IF(N(AC71)=0,"",AC71+IF(AB71="Monthly",30,IF(AB71="Quarterly",91,IF(AB71="Semi-annual",182,365))))</f>
        <v/>
      </c>
      <c r="AE71" s="18"/>
    </row>
    <row r="72" customFormat="false" ht="15" hidden="false" customHeight="false" outlineLevel="0" collapsed="false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9"/>
      <c r="L72" s="14" t="n">
        <f aca="false">K72*12</f>
        <v>0</v>
      </c>
      <c r="M72" s="15" t="n">
        <f aca="false">IFERROR(J72/I72,0)</f>
        <v>0</v>
      </c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20"/>
      <c r="Z72" s="18"/>
      <c r="AA72" s="17" t="str">
        <f aca="false">IF(N(Y72)=0,"",Y72-Z72)</f>
        <v/>
      </c>
      <c r="AB72" s="18"/>
      <c r="AC72" s="20"/>
      <c r="AD72" s="17" t="str">
        <f aca="false">IF(N(AC72)=0,"",AC72+IF(AB72="Monthly",30,IF(AB72="Quarterly",91,IF(AB72="Semi-annual",182,365))))</f>
        <v/>
      </c>
      <c r="AE72" s="18"/>
    </row>
    <row r="73" customFormat="false" ht="15" hidden="false" customHeight="false" outlineLevel="0" collapsed="false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9"/>
      <c r="L73" s="14" t="n">
        <f aca="false">K73*12</f>
        <v>0</v>
      </c>
      <c r="M73" s="15" t="n">
        <f aca="false">IFERROR(J73/I73,0)</f>
        <v>0</v>
      </c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20"/>
      <c r="Z73" s="18"/>
      <c r="AA73" s="17" t="str">
        <f aca="false">IF(N(Y73)=0,"",Y73-Z73)</f>
        <v/>
      </c>
      <c r="AB73" s="18"/>
      <c r="AC73" s="20"/>
      <c r="AD73" s="17" t="str">
        <f aca="false">IF(N(AC73)=0,"",AC73+IF(AB73="Monthly",30,IF(AB73="Quarterly",91,IF(AB73="Semi-annual",182,365))))</f>
        <v/>
      </c>
      <c r="AE73" s="18"/>
    </row>
    <row r="74" customFormat="false" ht="15" hidden="false" customHeight="false" outlineLevel="0" collapsed="false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9"/>
      <c r="L74" s="14" t="n">
        <f aca="false">K74*12</f>
        <v>0</v>
      </c>
      <c r="M74" s="15" t="n">
        <f aca="false">IFERROR(J74/I74,0)</f>
        <v>0</v>
      </c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20"/>
      <c r="Z74" s="18"/>
      <c r="AA74" s="17" t="str">
        <f aca="false">IF(N(Y74)=0,"",Y74-Z74)</f>
        <v/>
      </c>
      <c r="AB74" s="18"/>
      <c r="AC74" s="20"/>
      <c r="AD74" s="17" t="str">
        <f aca="false">IF(N(AC74)=0,"",AC74+IF(AB74="Monthly",30,IF(AB74="Quarterly",91,IF(AB74="Semi-annual",182,365))))</f>
        <v/>
      </c>
      <c r="AE74" s="18"/>
    </row>
    <row r="75" customFormat="false" ht="15" hidden="false" customHeight="false" outlineLevel="0" collapsed="false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9"/>
      <c r="L75" s="14" t="n">
        <f aca="false">K75*12</f>
        <v>0</v>
      </c>
      <c r="M75" s="15" t="n">
        <f aca="false">IFERROR(J75/I75,0)</f>
        <v>0</v>
      </c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20"/>
      <c r="Z75" s="18"/>
      <c r="AA75" s="17" t="str">
        <f aca="false">IF(N(Y75)=0,"",Y75-Z75)</f>
        <v/>
      </c>
      <c r="AB75" s="18"/>
      <c r="AC75" s="20"/>
      <c r="AD75" s="17" t="str">
        <f aca="false">IF(N(AC75)=0,"",AC75+IF(AB75="Monthly",30,IF(AB75="Quarterly",91,IF(AB75="Semi-annual",182,365))))</f>
        <v/>
      </c>
      <c r="AE75" s="18"/>
    </row>
    <row r="76" customFormat="false" ht="15" hidden="false" customHeight="false" outlineLevel="0" collapsed="false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9"/>
      <c r="L76" s="14" t="n">
        <f aca="false">K76*12</f>
        <v>0</v>
      </c>
      <c r="M76" s="15" t="n">
        <f aca="false">IFERROR(J76/I76,0)</f>
        <v>0</v>
      </c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20"/>
      <c r="Z76" s="18"/>
      <c r="AA76" s="17" t="str">
        <f aca="false">IF(N(Y76)=0,"",Y76-Z76)</f>
        <v/>
      </c>
      <c r="AB76" s="18"/>
      <c r="AC76" s="20"/>
      <c r="AD76" s="17" t="str">
        <f aca="false">IF(N(AC76)=0,"",AC76+IF(AB76="Monthly",30,IF(AB76="Quarterly",91,IF(AB76="Semi-annual",182,365))))</f>
        <v/>
      </c>
      <c r="AE76" s="18"/>
    </row>
    <row r="77" customFormat="false" ht="15" hidden="false" customHeight="false" outlineLevel="0" collapsed="false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9"/>
      <c r="L77" s="14" t="n">
        <f aca="false">K77*12</f>
        <v>0</v>
      </c>
      <c r="M77" s="15" t="n">
        <f aca="false">IFERROR(J77/I77,0)</f>
        <v>0</v>
      </c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20"/>
      <c r="Z77" s="18"/>
      <c r="AA77" s="17" t="str">
        <f aca="false">IF(N(Y77)=0,"",Y77-Z77)</f>
        <v/>
      </c>
      <c r="AB77" s="18"/>
      <c r="AC77" s="20"/>
      <c r="AD77" s="17" t="str">
        <f aca="false">IF(N(AC77)=0,"",AC77+IF(AB77="Monthly",30,IF(AB77="Quarterly",91,IF(AB77="Semi-annual",182,365))))</f>
        <v/>
      </c>
      <c r="AE77" s="18"/>
    </row>
    <row r="78" customFormat="false" ht="15" hidden="false" customHeight="false" outlineLevel="0" collapsed="false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9"/>
      <c r="L78" s="14" t="n">
        <f aca="false">K78*12</f>
        <v>0</v>
      </c>
      <c r="M78" s="15" t="n">
        <f aca="false">IFERROR(J78/I78,0)</f>
        <v>0</v>
      </c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20"/>
      <c r="Z78" s="18"/>
      <c r="AA78" s="17" t="str">
        <f aca="false">IF(N(Y78)=0,"",Y78-Z78)</f>
        <v/>
      </c>
      <c r="AB78" s="18"/>
      <c r="AC78" s="20"/>
      <c r="AD78" s="17" t="str">
        <f aca="false">IF(N(AC78)=0,"",AC78+IF(AB78="Monthly",30,IF(AB78="Quarterly",91,IF(AB78="Semi-annual",182,365))))</f>
        <v/>
      </c>
      <c r="AE78" s="18"/>
    </row>
    <row r="79" customFormat="false" ht="15" hidden="false" customHeight="false" outlineLevel="0" collapsed="false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9"/>
      <c r="L79" s="14" t="n">
        <f aca="false">K79*12</f>
        <v>0</v>
      </c>
      <c r="M79" s="15" t="n">
        <f aca="false">IFERROR(J79/I79,0)</f>
        <v>0</v>
      </c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20"/>
      <c r="Z79" s="18"/>
      <c r="AA79" s="17" t="str">
        <f aca="false">IF(N(Y79)=0,"",Y79-Z79)</f>
        <v/>
      </c>
      <c r="AB79" s="18"/>
      <c r="AC79" s="20"/>
      <c r="AD79" s="17" t="str">
        <f aca="false">IF(N(AC79)=0,"",AC79+IF(AB79="Monthly",30,IF(AB79="Quarterly",91,IF(AB79="Semi-annual",182,365))))</f>
        <v/>
      </c>
      <c r="AE79" s="18"/>
    </row>
    <row r="80" customFormat="false" ht="15" hidden="false" customHeight="false" outlineLevel="0" collapsed="false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9"/>
      <c r="L80" s="14" t="n">
        <f aca="false">K80*12</f>
        <v>0</v>
      </c>
      <c r="M80" s="15" t="n">
        <f aca="false">IFERROR(J80/I80,0)</f>
        <v>0</v>
      </c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20"/>
      <c r="Z80" s="18"/>
      <c r="AA80" s="17" t="str">
        <f aca="false">IF(N(Y80)=0,"",Y80-Z80)</f>
        <v/>
      </c>
      <c r="AB80" s="18"/>
      <c r="AC80" s="20"/>
      <c r="AD80" s="17" t="str">
        <f aca="false">IF(N(AC80)=0,"",AC80+IF(AB80="Monthly",30,IF(AB80="Quarterly",91,IF(AB80="Semi-annual",182,365))))</f>
        <v/>
      </c>
      <c r="AE80" s="18"/>
    </row>
    <row r="81" customFormat="false" ht="15" hidden="false" customHeight="false" outlineLevel="0" collapsed="false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9"/>
      <c r="L81" s="14" t="n">
        <f aca="false">K81*12</f>
        <v>0</v>
      </c>
      <c r="M81" s="15" t="n">
        <f aca="false">IFERROR(J81/I81,0)</f>
        <v>0</v>
      </c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20"/>
      <c r="Z81" s="18"/>
      <c r="AA81" s="17" t="str">
        <f aca="false">IF(N(Y81)=0,"",Y81-Z81)</f>
        <v/>
      </c>
      <c r="AB81" s="18"/>
      <c r="AC81" s="20"/>
      <c r="AD81" s="17" t="str">
        <f aca="false">IF(N(AC81)=0,"",AC81+IF(AB81="Monthly",30,IF(AB81="Quarterly",91,IF(AB81="Semi-annual",182,365))))</f>
        <v/>
      </c>
      <c r="AE81" s="18"/>
    </row>
    <row r="82" customFormat="false" ht="15" hidden="false" customHeight="false" outlineLevel="0" collapsed="false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9"/>
      <c r="L82" s="14" t="n">
        <f aca="false">K82*12</f>
        <v>0</v>
      </c>
      <c r="M82" s="15" t="n">
        <f aca="false">IFERROR(J82/I82,0)</f>
        <v>0</v>
      </c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20"/>
      <c r="Z82" s="18"/>
      <c r="AA82" s="17" t="str">
        <f aca="false">IF(N(Y82)=0,"",Y82-Z82)</f>
        <v/>
      </c>
      <c r="AB82" s="18"/>
      <c r="AC82" s="20"/>
      <c r="AD82" s="17" t="str">
        <f aca="false">IF(N(AC82)=0,"",AC82+IF(AB82="Monthly",30,IF(AB82="Quarterly",91,IF(AB82="Semi-annual",182,365))))</f>
        <v/>
      </c>
      <c r="AE82" s="18"/>
    </row>
    <row r="83" customFormat="false" ht="15" hidden="false" customHeight="false" outlineLevel="0" collapsed="false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9"/>
      <c r="L83" s="14" t="n">
        <f aca="false">K83*12</f>
        <v>0</v>
      </c>
      <c r="M83" s="15" t="n">
        <f aca="false">IFERROR(J83/I83,0)</f>
        <v>0</v>
      </c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20"/>
      <c r="Z83" s="18"/>
      <c r="AA83" s="17" t="str">
        <f aca="false">IF(N(Y83)=0,"",Y83-Z83)</f>
        <v/>
      </c>
      <c r="AB83" s="18"/>
      <c r="AC83" s="20"/>
      <c r="AD83" s="17" t="str">
        <f aca="false">IF(N(AC83)=0,"",AC83+IF(AB83="Monthly",30,IF(AB83="Quarterly",91,IF(AB83="Semi-annual",182,365))))</f>
        <v/>
      </c>
      <c r="AE83" s="18"/>
    </row>
    <row r="84" customFormat="false" ht="15" hidden="false" customHeight="false" outlineLevel="0" collapsed="false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9"/>
      <c r="L84" s="14" t="n">
        <f aca="false">K84*12</f>
        <v>0</v>
      </c>
      <c r="M84" s="15" t="n">
        <f aca="false">IFERROR(J84/I84,0)</f>
        <v>0</v>
      </c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20"/>
      <c r="Z84" s="18"/>
      <c r="AA84" s="17" t="str">
        <f aca="false">IF(N(Y84)=0,"",Y84-Z84)</f>
        <v/>
      </c>
      <c r="AB84" s="18"/>
      <c r="AC84" s="20"/>
      <c r="AD84" s="17" t="str">
        <f aca="false">IF(N(AC84)=0,"",AC84+IF(AB84="Monthly",30,IF(AB84="Quarterly",91,IF(AB84="Semi-annual",182,365))))</f>
        <v/>
      </c>
      <c r="AE84" s="18"/>
    </row>
    <row r="85" customFormat="false" ht="15" hidden="false" customHeight="false" outlineLevel="0" collapsed="false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9"/>
      <c r="L85" s="14" t="n">
        <f aca="false">K85*12</f>
        <v>0</v>
      </c>
      <c r="M85" s="15" t="n">
        <f aca="false">IFERROR(J85/I85,0)</f>
        <v>0</v>
      </c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20"/>
      <c r="Z85" s="18"/>
      <c r="AA85" s="17" t="str">
        <f aca="false">IF(N(Y85)=0,"",Y85-Z85)</f>
        <v/>
      </c>
      <c r="AB85" s="18"/>
      <c r="AC85" s="20"/>
      <c r="AD85" s="17" t="str">
        <f aca="false">IF(N(AC85)=0,"",AC85+IF(AB85="Monthly",30,IF(AB85="Quarterly",91,IF(AB85="Semi-annual",182,365))))</f>
        <v/>
      </c>
      <c r="AE85" s="18"/>
    </row>
    <row r="86" customFormat="false" ht="15" hidden="false" customHeight="false" outlineLevel="0" collapsed="false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9"/>
      <c r="L86" s="14" t="n">
        <f aca="false">K86*12</f>
        <v>0</v>
      </c>
      <c r="M86" s="15" t="n">
        <f aca="false">IFERROR(J86/I86,0)</f>
        <v>0</v>
      </c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20"/>
      <c r="Z86" s="18"/>
      <c r="AA86" s="17" t="str">
        <f aca="false">IF(N(Y86)=0,"",Y86-Z86)</f>
        <v/>
      </c>
      <c r="AB86" s="18"/>
      <c r="AC86" s="20"/>
      <c r="AD86" s="17" t="str">
        <f aca="false">IF(N(AC86)=0,"",AC86+IF(AB86="Monthly",30,IF(AB86="Quarterly",91,IF(AB86="Semi-annual",182,365))))</f>
        <v/>
      </c>
      <c r="AE86" s="18"/>
    </row>
    <row r="87" customFormat="false" ht="15" hidden="false" customHeight="false" outlineLevel="0" collapsed="false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9"/>
      <c r="L87" s="14" t="n">
        <f aca="false">K87*12</f>
        <v>0</v>
      </c>
      <c r="M87" s="15" t="n">
        <f aca="false">IFERROR(J87/I87,0)</f>
        <v>0</v>
      </c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20"/>
      <c r="Z87" s="18"/>
      <c r="AA87" s="17" t="str">
        <f aca="false">IF(N(Y87)=0,"",Y87-Z87)</f>
        <v/>
      </c>
      <c r="AB87" s="18"/>
      <c r="AC87" s="20"/>
      <c r="AD87" s="17" t="str">
        <f aca="false">IF(N(AC87)=0,"",AC87+IF(AB87="Monthly",30,IF(AB87="Quarterly",91,IF(AB87="Semi-annual",182,365))))</f>
        <v/>
      </c>
      <c r="AE87" s="18"/>
    </row>
    <row r="88" customFormat="false" ht="15" hidden="false" customHeight="false" outlineLevel="0" collapsed="false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9"/>
      <c r="L88" s="14" t="n">
        <f aca="false">K88*12</f>
        <v>0</v>
      </c>
      <c r="M88" s="15" t="n">
        <f aca="false">IFERROR(J88/I88,0)</f>
        <v>0</v>
      </c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20"/>
      <c r="Z88" s="18"/>
      <c r="AA88" s="17" t="str">
        <f aca="false">IF(N(Y88)=0,"",Y88-Z88)</f>
        <v/>
      </c>
      <c r="AB88" s="18"/>
      <c r="AC88" s="20"/>
      <c r="AD88" s="17" t="str">
        <f aca="false">IF(N(AC88)=0,"",AC88+IF(AB88="Monthly",30,IF(AB88="Quarterly",91,IF(AB88="Semi-annual",182,365))))</f>
        <v/>
      </c>
      <c r="AE88" s="18"/>
    </row>
    <row r="89" customFormat="false" ht="15" hidden="false" customHeight="false" outlineLevel="0" collapsed="false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9"/>
      <c r="L89" s="14" t="n">
        <f aca="false">K89*12</f>
        <v>0</v>
      </c>
      <c r="M89" s="15" t="n">
        <f aca="false">IFERROR(J89/I89,0)</f>
        <v>0</v>
      </c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20"/>
      <c r="Z89" s="18"/>
      <c r="AA89" s="17" t="str">
        <f aca="false">IF(N(Y89)=0,"",Y89-Z89)</f>
        <v/>
      </c>
      <c r="AB89" s="18"/>
      <c r="AC89" s="20"/>
      <c r="AD89" s="17" t="str">
        <f aca="false">IF(N(AC89)=0,"",AC89+IF(AB89="Monthly",30,IF(AB89="Quarterly",91,IF(AB89="Semi-annual",182,365))))</f>
        <v/>
      </c>
      <c r="AE89" s="18"/>
    </row>
    <row r="90" customFormat="false" ht="15" hidden="false" customHeight="false" outlineLevel="0" collapsed="false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9"/>
      <c r="L90" s="14" t="n">
        <f aca="false">K90*12</f>
        <v>0</v>
      </c>
      <c r="M90" s="15" t="n">
        <f aca="false">IFERROR(J90/I90,0)</f>
        <v>0</v>
      </c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20"/>
      <c r="Z90" s="18"/>
      <c r="AA90" s="17" t="str">
        <f aca="false">IF(N(Y90)=0,"",Y90-Z90)</f>
        <v/>
      </c>
      <c r="AB90" s="18"/>
      <c r="AC90" s="20"/>
      <c r="AD90" s="17" t="str">
        <f aca="false">IF(N(AC90)=0,"",AC90+IF(AB90="Monthly",30,IF(AB90="Quarterly",91,IF(AB90="Semi-annual",182,365))))</f>
        <v/>
      </c>
      <c r="AE90" s="18"/>
    </row>
    <row r="91" customFormat="false" ht="15" hidden="false" customHeight="false" outlineLevel="0" collapsed="false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9"/>
      <c r="L91" s="14" t="n">
        <f aca="false">K91*12</f>
        <v>0</v>
      </c>
      <c r="M91" s="15" t="n">
        <f aca="false">IFERROR(J91/I91,0)</f>
        <v>0</v>
      </c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20"/>
      <c r="Z91" s="18"/>
      <c r="AA91" s="17" t="str">
        <f aca="false">IF(N(Y91)=0,"",Y91-Z91)</f>
        <v/>
      </c>
      <c r="AB91" s="18"/>
      <c r="AC91" s="20"/>
      <c r="AD91" s="17" t="str">
        <f aca="false">IF(N(AC91)=0,"",AC91+IF(AB91="Monthly",30,IF(AB91="Quarterly",91,IF(AB91="Semi-annual",182,365))))</f>
        <v/>
      </c>
      <c r="AE91" s="18"/>
    </row>
    <row r="92" customFormat="false" ht="15" hidden="false" customHeight="false" outlineLevel="0" collapsed="false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9"/>
      <c r="L92" s="14" t="n">
        <f aca="false">K92*12</f>
        <v>0</v>
      </c>
      <c r="M92" s="15" t="n">
        <f aca="false">IFERROR(J92/I92,0)</f>
        <v>0</v>
      </c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20"/>
      <c r="Z92" s="18"/>
      <c r="AA92" s="17" t="str">
        <f aca="false">IF(N(Y92)=0,"",Y92-Z92)</f>
        <v/>
      </c>
      <c r="AB92" s="18"/>
      <c r="AC92" s="20"/>
      <c r="AD92" s="17" t="str">
        <f aca="false">IF(N(AC92)=0,"",AC92+IF(AB92="Monthly",30,IF(AB92="Quarterly",91,IF(AB92="Semi-annual",182,365))))</f>
        <v/>
      </c>
      <c r="AE92" s="18"/>
    </row>
    <row r="93" customFormat="false" ht="15" hidden="false" customHeight="false" outlineLevel="0" collapsed="false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9"/>
      <c r="L93" s="14" t="n">
        <f aca="false">K93*12</f>
        <v>0</v>
      </c>
      <c r="M93" s="15" t="n">
        <f aca="false">IFERROR(J93/I93,0)</f>
        <v>0</v>
      </c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20"/>
      <c r="Z93" s="18"/>
      <c r="AA93" s="17" t="str">
        <f aca="false">IF(N(Y93)=0,"",Y93-Z93)</f>
        <v/>
      </c>
      <c r="AB93" s="18"/>
      <c r="AC93" s="20"/>
      <c r="AD93" s="17" t="str">
        <f aca="false">IF(N(AC93)=0,"",AC93+IF(AB93="Monthly",30,IF(AB93="Quarterly",91,IF(AB93="Semi-annual",182,365))))</f>
        <v/>
      </c>
      <c r="AE93" s="18"/>
    </row>
    <row r="94" customFormat="false" ht="15" hidden="false" customHeight="false" outlineLevel="0" collapsed="false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9"/>
      <c r="L94" s="14" t="n">
        <f aca="false">K94*12</f>
        <v>0</v>
      </c>
      <c r="M94" s="15" t="n">
        <f aca="false">IFERROR(J94/I94,0)</f>
        <v>0</v>
      </c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20"/>
      <c r="Z94" s="18"/>
      <c r="AA94" s="17" t="str">
        <f aca="false">IF(N(Y94)=0,"",Y94-Z94)</f>
        <v/>
      </c>
      <c r="AB94" s="18"/>
      <c r="AC94" s="20"/>
      <c r="AD94" s="17" t="str">
        <f aca="false">IF(N(AC94)=0,"",AC94+IF(AB94="Monthly",30,IF(AB94="Quarterly",91,IF(AB94="Semi-annual",182,365))))</f>
        <v/>
      </c>
      <c r="AE94" s="18"/>
    </row>
    <row r="95" customFormat="false" ht="15" hidden="false" customHeight="false" outlineLevel="0" collapsed="false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9"/>
      <c r="L95" s="14" t="n">
        <f aca="false">K95*12</f>
        <v>0</v>
      </c>
      <c r="M95" s="15" t="n">
        <f aca="false">IFERROR(J95/I95,0)</f>
        <v>0</v>
      </c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20"/>
      <c r="Z95" s="18"/>
      <c r="AA95" s="17" t="str">
        <f aca="false">IF(N(Y95)=0,"",Y95-Z95)</f>
        <v/>
      </c>
      <c r="AB95" s="18"/>
      <c r="AC95" s="20"/>
      <c r="AD95" s="17" t="str">
        <f aca="false">IF(N(AC95)=0,"",AC95+IF(AB95="Monthly",30,IF(AB95="Quarterly",91,IF(AB95="Semi-annual",182,365))))</f>
        <v/>
      </c>
      <c r="AE95" s="18"/>
    </row>
    <row r="96" customFormat="false" ht="15" hidden="false" customHeight="false" outlineLevel="0" collapsed="false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9"/>
      <c r="L96" s="14" t="n">
        <f aca="false">K96*12</f>
        <v>0</v>
      </c>
      <c r="M96" s="15" t="n">
        <f aca="false">IFERROR(J96/I96,0)</f>
        <v>0</v>
      </c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20"/>
      <c r="Z96" s="18"/>
      <c r="AA96" s="17" t="str">
        <f aca="false">IF(N(Y96)=0,"",Y96-Z96)</f>
        <v/>
      </c>
      <c r="AB96" s="18"/>
      <c r="AC96" s="20"/>
      <c r="AD96" s="17" t="str">
        <f aca="false">IF(N(AC96)=0,"",AC96+IF(AB96="Monthly",30,IF(AB96="Quarterly",91,IF(AB96="Semi-annual",182,365))))</f>
        <v/>
      </c>
      <c r="AE96" s="18"/>
    </row>
    <row r="97" customFormat="false" ht="15" hidden="false" customHeight="false" outlineLevel="0" collapsed="false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9"/>
      <c r="L97" s="14" t="n">
        <f aca="false">K97*12</f>
        <v>0</v>
      </c>
      <c r="M97" s="15" t="n">
        <f aca="false">IFERROR(J97/I97,0)</f>
        <v>0</v>
      </c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20"/>
      <c r="Z97" s="18"/>
      <c r="AA97" s="17" t="str">
        <f aca="false">IF(N(Y97)=0,"",Y97-Z97)</f>
        <v/>
      </c>
      <c r="AB97" s="18"/>
      <c r="AC97" s="20"/>
      <c r="AD97" s="17" t="str">
        <f aca="false">IF(N(AC97)=0,"",AC97+IF(AB97="Monthly",30,IF(AB97="Quarterly",91,IF(AB97="Semi-annual",182,365))))</f>
        <v/>
      </c>
      <c r="AE97" s="18"/>
    </row>
    <row r="98" customFormat="false" ht="15" hidden="false" customHeight="false" outlineLevel="0" collapsed="false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9"/>
      <c r="L98" s="14" t="n">
        <f aca="false">K98*12</f>
        <v>0</v>
      </c>
      <c r="M98" s="15" t="n">
        <f aca="false">IFERROR(J98/I98,0)</f>
        <v>0</v>
      </c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20"/>
      <c r="Z98" s="18"/>
      <c r="AA98" s="17" t="str">
        <f aca="false">IF(N(Y98)=0,"",Y98-Z98)</f>
        <v/>
      </c>
      <c r="AB98" s="18"/>
      <c r="AC98" s="20"/>
      <c r="AD98" s="17" t="str">
        <f aca="false">IF(N(AC98)=0,"",AC98+IF(AB98="Monthly",30,IF(AB98="Quarterly",91,IF(AB98="Semi-annual",182,365))))</f>
        <v/>
      </c>
      <c r="AE98" s="18"/>
    </row>
    <row r="99" customFormat="false" ht="15" hidden="false" customHeight="false" outlineLevel="0" collapsed="false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9"/>
      <c r="L99" s="14" t="n">
        <f aca="false">K99*12</f>
        <v>0</v>
      </c>
      <c r="M99" s="15" t="n">
        <f aca="false">IFERROR(J99/I99,0)</f>
        <v>0</v>
      </c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20"/>
      <c r="Z99" s="18"/>
      <c r="AA99" s="17" t="str">
        <f aca="false">IF(N(Y99)=0,"",Y99-Z99)</f>
        <v/>
      </c>
      <c r="AB99" s="18"/>
      <c r="AC99" s="20"/>
      <c r="AD99" s="17" t="str">
        <f aca="false">IF(N(AC99)=0,"",AC99+IF(AB99="Monthly",30,IF(AB99="Quarterly",91,IF(AB99="Semi-annual",182,365))))</f>
        <v/>
      </c>
      <c r="AE99" s="18"/>
    </row>
    <row r="100" customFormat="false" ht="15" hidden="false" customHeight="false" outlineLevel="0" collapsed="false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9"/>
      <c r="L100" s="14" t="n">
        <f aca="false">K100*12</f>
        <v>0</v>
      </c>
      <c r="M100" s="15" t="n">
        <f aca="false">IFERROR(J100/I100,0)</f>
        <v>0</v>
      </c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20"/>
      <c r="Z100" s="18"/>
      <c r="AA100" s="17" t="str">
        <f aca="false">IF(N(Y100)=0,"",Y100-Z100)</f>
        <v/>
      </c>
      <c r="AB100" s="18"/>
      <c r="AC100" s="20"/>
      <c r="AD100" s="17" t="str">
        <f aca="false">IF(N(AC100)=0,"",AC100+IF(AB100="Monthly",30,IF(AB100="Quarterly",91,IF(AB100="Semi-annual",182,365))))</f>
        <v/>
      </c>
      <c r="AE100" s="18"/>
    </row>
    <row r="101" customFormat="false" ht="15" hidden="false" customHeight="false" outlineLevel="0" collapsed="false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9"/>
      <c r="L101" s="14" t="n">
        <f aca="false">K101*12</f>
        <v>0</v>
      </c>
      <c r="M101" s="15" t="n">
        <f aca="false">IFERROR(J101/I101,0)</f>
        <v>0</v>
      </c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20"/>
      <c r="Z101" s="18"/>
      <c r="AA101" s="17" t="str">
        <f aca="false">IF(N(Y101)=0,"",Y101-Z101)</f>
        <v/>
      </c>
      <c r="AB101" s="18"/>
      <c r="AC101" s="20"/>
      <c r="AD101" s="17" t="str">
        <f aca="false">IF(N(AC101)=0,"",AC101+IF(AB101="Monthly",30,IF(AB101="Quarterly",91,IF(AB101="Semi-annual",182,365))))</f>
        <v/>
      </c>
      <c r="AE101" s="18"/>
    </row>
    <row r="102" customFormat="false" ht="15" hidden="false" customHeight="false" outlineLevel="0" collapsed="false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9"/>
      <c r="L102" s="14" t="n">
        <f aca="false">K102*12</f>
        <v>0</v>
      </c>
      <c r="M102" s="15" t="n">
        <f aca="false">IFERROR(J102/I102,0)</f>
        <v>0</v>
      </c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20"/>
      <c r="Z102" s="18"/>
      <c r="AA102" s="17" t="str">
        <f aca="false">IF(N(Y102)=0,"",Y102-Z102)</f>
        <v/>
      </c>
      <c r="AB102" s="18"/>
      <c r="AC102" s="20"/>
      <c r="AD102" s="17" t="str">
        <f aca="false">IF(N(AC102)=0,"",AC102+IF(AB102="Monthly",30,IF(AB102="Quarterly",91,IF(AB102="Semi-annual",182,365))))</f>
        <v/>
      </c>
      <c r="AE102" s="18"/>
    </row>
    <row r="103" customFormat="false" ht="15" hidden="false" customHeight="false" outlineLevel="0" collapsed="false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9"/>
      <c r="L103" s="14" t="n">
        <f aca="false">K103*12</f>
        <v>0</v>
      </c>
      <c r="M103" s="15" t="n">
        <f aca="false">IFERROR(J103/I103,0)</f>
        <v>0</v>
      </c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20"/>
      <c r="Z103" s="18"/>
      <c r="AA103" s="17" t="str">
        <f aca="false">IF(N(Y103)=0,"",Y103-Z103)</f>
        <v/>
      </c>
      <c r="AB103" s="18"/>
      <c r="AC103" s="20"/>
      <c r="AD103" s="17" t="str">
        <f aca="false">IF(N(AC103)=0,"",AC103+IF(AB103="Monthly",30,IF(AB103="Quarterly",91,IF(AB103="Semi-annual",182,365))))</f>
        <v/>
      </c>
      <c r="AE103" s="18"/>
    </row>
    <row r="104" customFormat="false" ht="15" hidden="false" customHeight="false" outlineLevel="0" collapsed="false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9"/>
      <c r="L104" s="14" t="n">
        <f aca="false">K104*12</f>
        <v>0</v>
      </c>
      <c r="M104" s="15" t="n">
        <f aca="false">IFERROR(J104/I104,0)</f>
        <v>0</v>
      </c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20"/>
      <c r="Z104" s="18"/>
      <c r="AA104" s="17" t="str">
        <f aca="false">IF(N(Y104)=0,"",Y104-Z104)</f>
        <v/>
      </c>
      <c r="AB104" s="18"/>
      <c r="AC104" s="20"/>
      <c r="AD104" s="17" t="str">
        <f aca="false">IF(N(AC104)=0,"",AC104+IF(AB104="Monthly",30,IF(AB104="Quarterly",91,IF(AB104="Semi-annual",182,365))))</f>
        <v/>
      </c>
      <c r="AE104" s="18"/>
    </row>
    <row r="105" customFormat="false" ht="15" hidden="false" customHeight="false" outlineLevel="0" collapsed="false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9"/>
      <c r="L105" s="14" t="n">
        <f aca="false">K105*12</f>
        <v>0</v>
      </c>
      <c r="M105" s="15" t="n">
        <f aca="false">IFERROR(J105/I105,0)</f>
        <v>0</v>
      </c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20"/>
      <c r="Z105" s="18"/>
      <c r="AA105" s="17" t="str">
        <f aca="false">IF(N(Y105)=0,"",Y105-Z105)</f>
        <v/>
      </c>
      <c r="AB105" s="18"/>
      <c r="AC105" s="20"/>
      <c r="AD105" s="17" t="str">
        <f aca="false">IF(N(AC105)=0,"",AC105+IF(AB105="Monthly",30,IF(AB105="Quarterly",91,IF(AB105="Semi-annual",182,365))))</f>
        <v/>
      </c>
      <c r="AE105" s="18"/>
    </row>
    <row r="106" customFormat="false" ht="15" hidden="false" customHeight="false" outlineLevel="0" collapsed="false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9"/>
      <c r="L106" s="14" t="n">
        <f aca="false">K106*12</f>
        <v>0</v>
      </c>
      <c r="M106" s="15" t="n">
        <f aca="false">IFERROR(J106/I106,0)</f>
        <v>0</v>
      </c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20"/>
      <c r="Z106" s="18"/>
      <c r="AA106" s="17" t="str">
        <f aca="false">IF(N(Y106)=0,"",Y106-Z106)</f>
        <v/>
      </c>
      <c r="AB106" s="18"/>
      <c r="AC106" s="20"/>
      <c r="AD106" s="17" t="str">
        <f aca="false">IF(N(AC106)=0,"",AC106+IF(AB106="Monthly",30,IF(AB106="Quarterly",91,IF(AB106="Semi-annual",182,365))))</f>
        <v/>
      </c>
      <c r="AE106" s="18"/>
    </row>
    <row r="107" customFormat="false" ht="15" hidden="false" customHeight="false" outlineLevel="0" collapsed="false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9"/>
      <c r="L107" s="14" t="n">
        <f aca="false">K107*12</f>
        <v>0</v>
      </c>
      <c r="M107" s="15" t="n">
        <f aca="false">IFERROR(J107/I107,0)</f>
        <v>0</v>
      </c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20"/>
      <c r="Z107" s="18"/>
      <c r="AA107" s="17" t="str">
        <f aca="false">IF(N(Y107)=0,"",Y107-Z107)</f>
        <v/>
      </c>
      <c r="AB107" s="18"/>
      <c r="AC107" s="20"/>
      <c r="AD107" s="17" t="str">
        <f aca="false">IF(N(AC107)=0,"",AC107+IF(AB107="Monthly",30,IF(AB107="Quarterly",91,IF(AB107="Semi-annual",182,365))))</f>
        <v/>
      </c>
      <c r="AE107" s="18"/>
    </row>
    <row r="108" customFormat="false" ht="15" hidden="false" customHeight="false" outlineLevel="0" collapsed="false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9"/>
      <c r="L108" s="14" t="n">
        <f aca="false">K108*12</f>
        <v>0</v>
      </c>
      <c r="M108" s="15" t="n">
        <f aca="false">IFERROR(J108/I108,0)</f>
        <v>0</v>
      </c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20"/>
      <c r="Z108" s="18"/>
      <c r="AA108" s="17" t="str">
        <f aca="false">IF(N(Y108)=0,"",Y108-Z108)</f>
        <v/>
      </c>
      <c r="AB108" s="18"/>
      <c r="AC108" s="20"/>
      <c r="AD108" s="17" t="str">
        <f aca="false">IF(N(AC108)=0,"",AC108+IF(AB108="Monthly",30,IF(AB108="Quarterly",91,IF(AB108="Semi-annual",182,365))))</f>
        <v/>
      </c>
      <c r="AE108" s="18"/>
    </row>
    <row r="109" customFormat="false" ht="15" hidden="false" customHeight="false" outlineLevel="0" collapsed="false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9"/>
      <c r="L109" s="14" t="n">
        <f aca="false">K109*12</f>
        <v>0</v>
      </c>
      <c r="M109" s="15" t="n">
        <f aca="false">IFERROR(J109/I109,0)</f>
        <v>0</v>
      </c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20"/>
      <c r="Z109" s="18"/>
      <c r="AA109" s="17" t="str">
        <f aca="false">IF(N(Y109)=0,"",Y109-Z109)</f>
        <v/>
      </c>
      <c r="AB109" s="18"/>
      <c r="AC109" s="20"/>
      <c r="AD109" s="17" t="str">
        <f aca="false">IF(N(AC109)=0,"",AC109+IF(AB109="Monthly",30,IF(AB109="Quarterly",91,IF(AB109="Semi-annual",182,365))))</f>
        <v/>
      </c>
      <c r="AE109" s="18"/>
    </row>
    <row r="110" customFormat="false" ht="15" hidden="false" customHeight="false" outlineLevel="0" collapsed="false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9"/>
      <c r="L110" s="14" t="n">
        <f aca="false">K110*12</f>
        <v>0</v>
      </c>
      <c r="M110" s="15" t="n">
        <f aca="false">IFERROR(J110/I110,0)</f>
        <v>0</v>
      </c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20"/>
      <c r="Z110" s="18"/>
      <c r="AA110" s="17" t="str">
        <f aca="false">IF(N(Y110)=0,"",Y110-Z110)</f>
        <v/>
      </c>
      <c r="AB110" s="18"/>
      <c r="AC110" s="20"/>
      <c r="AD110" s="17" t="str">
        <f aca="false">IF(N(AC110)=0,"",AC110+IF(AB110="Monthly",30,IF(AB110="Quarterly",91,IF(AB110="Semi-annual",182,365))))</f>
        <v/>
      </c>
      <c r="AE110" s="18"/>
    </row>
    <row r="111" customFormat="false" ht="15" hidden="false" customHeight="false" outlineLevel="0" collapsed="false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9"/>
      <c r="L111" s="14" t="n">
        <f aca="false">K111*12</f>
        <v>0</v>
      </c>
      <c r="M111" s="15" t="n">
        <f aca="false">IFERROR(J111/I111,0)</f>
        <v>0</v>
      </c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20"/>
      <c r="Z111" s="18"/>
      <c r="AA111" s="17" t="str">
        <f aca="false">IF(N(Y111)=0,"",Y111-Z111)</f>
        <v/>
      </c>
      <c r="AB111" s="18"/>
      <c r="AC111" s="20"/>
      <c r="AD111" s="17" t="str">
        <f aca="false">IF(N(AC111)=0,"",AC111+IF(AB111="Monthly",30,IF(AB111="Quarterly",91,IF(AB111="Semi-annual",182,365))))</f>
        <v/>
      </c>
      <c r="AE111" s="18"/>
    </row>
    <row r="112" customFormat="false" ht="15" hidden="false" customHeight="false" outlineLevel="0" collapsed="false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9"/>
      <c r="L112" s="14" t="n">
        <f aca="false">K112*12</f>
        <v>0</v>
      </c>
      <c r="M112" s="15" t="n">
        <f aca="false">IFERROR(J112/I112,0)</f>
        <v>0</v>
      </c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20"/>
      <c r="Z112" s="18"/>
      <c r="AA112" s="17" t="str">
        <f aca="false">IF(N(Y112)=0,"",Y112-Z112)</f>
        <v/>
      </c>
      <c r="AB112" s="18"/>
      <c r="AC112" s="20"/>
      <c r="AD112" s="17" t="str">
        <f aca="false">IF(N(AC112)=0,"",AC112+IF(AB112="Monthly",30,IF(AB112="Quarterly",91,IF(AB112="Semi-annual",182,365))))</f>
        <v/>
      </c>
      <c r="AE112" s="18"/>
    </row>
    <row r="113" customFormat="false" ht="15" hidden="false" customHeight="false" outlineLevel="0" collapsed="false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9"/>
      <c r="L113" s="14" t="n">
        <f aca="false">K113*12</f>
        <v>0</v>
      </c>
      <c r="M113" s="15" t="n">
        <f aca="false">IFERROR(J113/I113,0)</f>
        <v>0</v>
      </c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20"/>
      <c r="Z113" s="18"/>
      <c r="AA113" s="17" t="str">
        <f aca="false">IF(N(Y113)=0,"",Y113-Z113)</f>
        <v/>
      </c>
      <c r="AB113" s="18"/>
      <c r="AC113" s="20"/>
      <c r="AD113" s="17" t="str">
        <f aca="false">IF(N(AC113)=0,"",AC113+IF(AB113="Monthly",30,IF(AB113="Quarterly",91,IF(AB113="Semi-annual",182,365))))</f>
        <v/>
      </c>
      <c r="AE113" s="18"/>
    </row>
    <row r="114" customFormat="false" ht="15" hidden="false" customHeight="false" outlineLevel="0" collapsed="false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9"/>
      <c r="L114" s="14" t="n">
        <f aca="false">K114*12</f>
        <v>0</v>
      </c>
      <c r="M114" s="15" t="n">
        <f aca="false">IFERROR(J114/I114,0)</f>
        <v>0</v>
      </c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20"/>
      <c r="Z114" s="18"/>
      <c r="AA114" s="17" t="str">
        <f aca="false">IF(N(Y114)=0,"",Y114-Z114)</f>
        <v/>
      </c>
      <c r="AB114" s="18"/>
      <c r="AC114" s="20"/>
      <c r="AD114" s="17" t="str">
        <f aca="false">IF(N(AC114)=0,"",AC114+IF(AB114="Monthly",30,IF(AB114="Quarterly",91,IF(AB114="Semi-annual",182,365))))</f>
        <v/>
      </c>
      <c r="AE114" s="18"/>
    </row>
    <row r="115" customFormat="false" ht="15" hidden="false" customHeight="false" outlineLevel="0" collapsed="false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9"/>
      <c r="L115" s="14" t="n">
        <f aca="false">K115*12</f>
        <v>0</v>
      </c>
      <c r="M115" s="15" t="n">
        <f aca="false">IFERROR(J115/I115,0)</f>
        <v>0</v>
      </c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20"/>
      <c r="Z115" s="18"/>
      <c r="AA115" s="17" t="str">
        <f aca="false">IF(N(Y115)=0,"",Y115-Z115)</f>
        <v/>
      </c>
      <c r="AB115" s="18"/>
      <c r="AC115" s="20"/>
      <c r="AD115" s="17" t="str">
        <f aca="false">IF(N(AC115)=0,"",AC115+IF(AB115="Monthly",30,IF(AB115="Quarterly",91,IF(AB115="Semi-annual",182,365))))</f>
        <v/>
      </c>
      <c r="AE115" s="18"/>
    </row>
    <row r="116" customFormat="false" ht="15" hidden="false" customHeight="false" outlineLevel="0" collapsed="false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9"/>
      <c r="L116" s="14" t="n">
        <f aca="false">K116*12</f>
        <v>0</v>
      </c>
      <c r="M116" s="15" t="n">
        <f aca="false">IFERROR(J116/I116,0)</f>
        <v>0</v>
      </c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20"/>
      <c r="Z116" s="18"/>
      <c r="AA116" s="17" t="str">
        <f aca="false">IF(N(Y116)=0,"",Y116-Z116)</f>
        <v/>
      </c>
      <c r="AB116" s="18"/>
      <c r="AC116" s="20"/>
      <c r="AD116" s="17" t="str">
        <f aca="false">IF(N(AC116)=0,"",AC116+IF(AB116="Monthly",30,IF(AB116="Quarterly",91,IF(AB116="Semi-annual",182,365))))</f>
        <v/>
      </c>
      <c r="AE116" s="18"/>
    </row>
    <row r="117" customFormat="false" ht="15" hidden="false" customHeight="false" outlineLevel="0" collapsed="false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9"/>
      <c r="L117" s="14" t="n">
        <f aca="false">K117*12</f>
        <v>0</v>
      </c>
      <c r="M117" s="15" t="n">
        <f aca="false">IFERROR(J117/I117,0)</f>
        <v>0</v>
      </c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20"/>
      <c r="Z117" s="18"/>
      <c r="AA117" s="17" t="str">
        <f aca="false">IF(N(Y117)=0,"",Y117-Z117)</f>
        <v/>
      </c>
      <c r="AB117" s="18"/>
      <c r="AC117" s="20"/>
      <c r="AD117" s="17" t="str">
        <f aca="false">IF(N(AC117)=0,"",AC117+IF(AB117="Monthly",30,IF(AB117="Quarterly",91,IF(AB117="Semi-annual",182,365))))</f>
        <v/>
      </c>
      <c r="AE117" s="18"/>
    </row>
    <row r="118" customFormat="false" ht="15" hidden="false" customHeight="false" outlineLevel="0" collapsed="false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9"/>
      <c r="L118" s="14" t="n">
        <f aca="false">K118*12</f>
        <v>0</v>
      </c>
      <c r="M118" s="15" t="n">
        <f aca="false">IFERROR(J118/I118,0)</f>
        <v>0</v>
      </c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20"/>
      <c r="Z118" s="18"/>
      <c r="AA118" s="17" t="str">
        <f aca="false">IF(N(Y118)=0,"",Y118-Z118)</f>
        <v/>
      </c>
      <c r="AB118" s="18"/>
      <c r="AC118" s="20"/>
      <c r="AD118" s="17" t="str">
        <f aca="false">IF(N(AC118)=0,"",AC118+IF(AB118="Monthly",30,IF(AB118="Quarterly",91,IF(AB118="Semi-annual",182,365))))</f>
        <v/>
      </c>
      <c r="AE118" s="18"/>
    </row>
    <row r="119" customFormat="false" ht="15" hidden="false" customHeight="false" outlineLevel="0" collapsed="false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9"/>
      <c r="L119" s="14" t="n">
        <f aca="false">K119*12</f>
        <v>0</v>
      </c>
      <c r="M119" s="15" t="n">
        <f aca="false">IFERROR(J119/I119,0)</f>
        <v>0</v>
      </c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20"/>
      <c r="Z119" s="18"/>
      <c r="AA119" s="17" t="str">
        <f aca="false">IF(N(Y119)=0,"",Y119-Z119)</f>
        <v/>
      </c>
      <c r="AB119" s="18"/>
      <c r="AC119" s="20"/>
      <c r="AD119" s="17" t="str">
        <f aca="false">IF(N(AC119)=0,"",AC119+IF(AB119="Monthly",30,IF(AB119="Quarterly",91,IF(AB119="Semi-annual",182,365))))</f>
        <v/>
      </c>
      <c r="AE119" s="18"/>
    </row>
    <row r="120" customFormat="false" ht="15" hidden="false" customHeight="false" outlineLevel="0" collapsed="false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9"/>
      <c r="L120" s="14" t="n">
        <f aca="false">K120*12</f>
        <v>0</v>
      </c>
      <c r="M120" s="15" t="n">
        <f aca="false">IFERROR(J120/I120,0)</f>
        <v>0</v>
      </c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20"/>
      <c r="Z120" s="18"/>
      <c r="AA120" s="17" t="str">
        <f aca="false">IF(N(Y120)=0,"",Y120-Z120)</f>
        <v/>
      </c>
      <c r="AB120" s="18"/>
      <c r="AC120" s="20"/>
      <c r="AD120" s="17" t="str">
        <f aca="false">IF(N(AC120)=0,"",AC120+IF(AB120="Monthly",30,IF(AB120="Quarterly",91,IF(AB120="Semi-annual",182,365))))</f>
        <v/>
      </c>
      <c r="AE120" s="18"/>
    </row>
    <row r="121" customFormat="false" ht="15" hidden="false" customHeight="false" outlineLevel="0" collapsed="false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9"/>
      <c r="L121" s="14" t="n">
        <f aca="false">K121*12</f>
        <v>0</v>
      </c>
      <c r="M121" s="15" t="n">
        <f aca="false">IFERROR(J121/I121,0)</f>
        <v>0</v>
      </c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20"/>
      <c r="Z121" s="18"/>
      <c r="AA121" s="17" t="str">
        <f aca="false">IF(N(Y121)=0,"",Y121-Z121)</f>
        <v/>
      </c>
      <c r="AB121" s="18"/>
      <c r="AC121" s="20"/>
      <c r="AD121" s="17" t="str">
        <f aca="false">IF(N(AC121)=0,"",AC121+IF(AB121="Monthly",30,IF(AB121="Quarterly",91,IF(AB121="Semi-annual",182,365))))</f>
        <v/>
      </c>
      <c r="AE121" s="18"/>
    </row>
    <row r="122" customFormat="false" ht="15" hidden="false" customHeight="false" outlineLevel="0" collapsed="false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9"/>
      <c r="L122" s="14" t="n">
        <f aca="false">K122*12</f>
        <v>0</v>
      </c>
      <c r="M122" s="15" t="n">
        <f aca="false">IFERROR(J122/I122,0)</f>
        <v>0</v>
      </c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20"/>
      <c r="Z122" s="18"/>
      <c r="AA122" s="17" t="str">
        <f aca="false">IF(N(Y122)=0,"",Y122-Z122)</f>
        <v/>
      </c>
      <c r="AB122" s="18"/>
      <c r="AC122" s="20"/>
      <c r="AD122" s="17" t="str">
        <f aca="false">IF(N(AC122)=0,"",AC122+IF(AB122="Monthly",30,IF(AB122="Quarterly",91,IF(AB122="Semi-annual",182,365))))</f>
        <v/>
      </c>
      <c r="AE122" s="18"/>
    </row>
    <row r="123" customFormat="false" ht="15" hidden="false" customHeight="false" outlineLevel="0" collapsed="false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9"/>
      <c r="L123" s="14" t="n">
        <f aca="false">K123*12</f>
        <v>0</v>
      </c>
      <c r="M123" s="15" t="n">
        <f aca="false">IFERROR(J123/I123,0)</f>
        <v>0</v>
      </c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20"/>
      <c r="Z123" s="18"/>
      <c r="AA123" s="17" t="str">
        <f aca="false">IF(N(Y123)=0,"",Y123-Z123)</f>
        <v/>
      </c>
      <c r="AB123" s="18"/>
      <c r="AC123" s="20"/>
      <c r="AD123" s="17" t="str">
        <f aca="false">IF(N(AC123)=0,"",AC123+IF(AB123="Monthly",30,IF(AB123="Quarterly",91,IF(AB123="Semi-annual",182,365))))</f>
        <v/>
      </c>
      <c r="AE123" s="18"/>
    </row>
    <row r="124" customFormat="false" ht="15" hidden="false" customHeight="false" outlineLevel="0" collapsed="false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9"/>
      <c r="L124" s="14" t="n">
        <f aca="false">K124*12</f>
        <v>0</v>
      </c>
      <c r="M124" s="15" t="n">
        <f aca="false">IFERROR(J124/I124,0)</f>
        <v>0</v>
      </c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20"/>
      <c r="Z124" s="18"/>
      <c r="AA124" s="17" t="str">
        <f aca="false">IF(N(Y124)=0,"",Y124-Z124)</f>
        <v/>
      </c>
      <c r="AB124" s="18"/>
      <c r="AC124" s="20"/>
      <c r="AD124" s="17" t="str">
        <f aca="false">IF(N(AC124)=0,"",AC124+IF(AB124="Monthly",30,IF(AB124="Quarterly",91,IF(AB124="Semi-annual",182,365))))</f>
        <v/>
      </c>
      <c r="AE124" s="18"/>
    </row>
    <row r="125" customFormat="false" ht="15" hidden="false" customHeight="false" outlineLevel="0" collapsed="false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9"/>
      <c r="L125" s="14" t="n">
        <f aca="false">K125*12</f>
        <v>0</v>
      </c>
      <c r="M125" s="15" t="n">
        <f aca="false">IFERROR(J125/I125,0)</f>
        <v>0</v>
      </c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20"/>
      <c r="Z125" s="18"/>
      <c r="AA125" s="17" t="str">
        <f aca="false">IF(N(Y125)=0,"",Y125-Z125)</f>
        <v/>
      </c>
      <c r="AB125" s="18"/>
      <c r="AC125" s="20"/>
      <c r="AD125" s="17" t="str">
        <f aca="false">IF(N(AC125)=0,"",AC125+IF(AB125="Monthly",30,IF(AB125="Quarterly",91,IF(AB125="Semi-annual",182,365))))</f>
        <v/>
      </c>
      <c r="AE125" s="18"/>
    </row>
    <row r="126" customFormat="false" ht="15" hidden="false" customHeight="false" outlineLevel="0" collapsed="false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9"/>
      <c r="L126" s="14" t="n">
        <f aca="false">K126*12</f>
        <v>0</v>
      </c>
      <c r="M126" s="15" t="n">
        <f aca="false">IFERROR(J126/I126,0)</f>
        <v>0</v>
      </c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20"/>
      <c r="Z126" s="18"/>
      <c r="AA126" s="17" t="str">
        <f aca="false">IF(N(Y126)=0,"",Y126-Z126)</f>
        <v/>
      </c>
      <c r="AB126" s="18"/>
      <c r="AC126" s="20"/>
      <c r="AD126" s="17" t="str">
        <f aca="false">IF(N(AC126)=0,"",AC126+IF(AB126="Monthly",30,IF(AB126="Quarterly",91,IF(AB126="Semi-annual",182,365))))</f>
        <v/>
      </c>
      <c r="AE126" s="18"/>
    </row>
    <row r="127" customFormat="false" ht="15" hidden="false" customHeight="false" outlineLevel="0" collapsed="false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9"/>
      <c r="L127" s="14" t="n">
        <f aca="false">K127*12</f>
        <v>0</v>
      </c>
      <c r="M127" s="15" t="n">
        <f aca="false">IFERROR(J127/I127,0)</f>
        <v>0</v>
      </c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20"/>
      <c r="Z127" s="18"/>
      <c r="AA127" s="17" t="str">
        <f aca="false">IF(N(Y127)=0,"",Y127-Z127)</f>
        <v/>
      </c>
      <c r="AB127" s="18"/>
      <c r="AC127" s="20"/>
      <c r="AD127" s="17" t="str">
        <f aca="false">IF(N(AC127)=0,"",AC127+IF(AB127="Monthly",30,IF(AB127="Quarterly",91,IF(AB127="Semi-annual",182,365))))</f>
        <v/>
      </c>
      <c r="AE127" s="18"/>
    </row>
    <row r="128" customFormat="false" ht="15" hidden="false" customHeight="false" outlineLevel="0" collapsed="false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9"/>
      <c r="L128" s="14" t="n">
        <f aca="false">K128*12</f>
        <v>0</v>
      </c>
      <c r="M128" s="15" t="n">
        <f aca="false">IFERROR(J128/I128,0)</f>
        <v>0</v>
      </c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20"/>
      <c r="Z128" s="18"/>
      <c r="AA128" s="17" t="str">
        <f aca="false">IF(N(Y128)=0,"",Y128-Z128)</f>
        <v/>
      </c>
      <c r="AB128" s="18"/>
      <c r="AC128" s="20"/>
      <c r="AD128" s="17" t="str">
        <f aca="false">IF(N(AC128)=0,"",AC128+IF(AB128="Monthly",30,IF(AB128="Quarterly",91,IF(AB128="Semi-annual",182,365))))</f>
        <v/>
      </c>
      <c r="AE128" s="18"/>
    </row>
    <row r="129" customFormat="false" ht="15" hidden="false" customHeight="false" outlineLevel="0" collapsed="false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9"/>
      <c r="L129" s="14" t="n">
        <f aca="false">K129*12</f>
        <v>0</v>
      </c>
      <c r="M129" s="15" t="n">
        <f aca="false">IFERROR(J129/I129,0)</f>
        <v>0</v>
      </c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20"/>
      <c r="Z129" s="18"/>
      <c r="AA129" s="17" t="str">
        <f aca="false">IF(N(Y129)=0,"",Y129-Z129)</f>
        <v/>
      </c>
      <c r="AB129" s="18"/>
      <c r="AC129" s="20"/>
      <c r="AD129" s="17" t="str">
        <f aca="false">IF(N(AC129)=0,"",AC129+IF(AB129="Monthly",30,IF(AB129="Quarterly",91,IF(AB129="Semi-annual",182,365))))</f>
        <v/>
      </c>
      <c r="AE129" s="18"/>
    </row>
    <row r="130" customFormat="false" ht="15" hidden="false" customHeight="false" outlineLevel="0" collapsed="false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9"/>
      <c r="L130" s="14" t="n">
        <f aca="false">K130*12</f>
        <v>0</v>
      </c>
      <c r="M130" s="15" t="n">
        <f aca="false">IFERROR(J130/I130,0)</f>
        <v>0</v>
      </c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20"/>
      <c r="Z130" s="18"/>
      <c r="AA130" s="17" t="str">
        <f aca="false">IF(N(Y130)=0,"",Y130-Z130)</f>
        <v/>
      </c>
      <c r="AB130" s="18"/>
      <c r="AC130" s="20"/>
      <c r="AD130" s="17" t="str">
        <f aca="false">IF(N(AC130)=0,"",AC130+IF(AB130="Monthly",30,IF(AB130="Quarterly",91,IF(AB130="Semi-annual",182,365))))</f>
        <v/>
      </c>
      <c r="AE130" s="18"/>
    </row>
    <row r="131" customFormat="false" ht="15" hidden="false" customHeight="false" outlineLevel="0" collapsed="false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9"/>
      <c r="L131" s="14" t="n">
        <f aca="false">K131*12</f>
        <v>0</v>
      </c>
      <c r="M131" s="15" t="n">
        <f aca="false">IFERROR(J131/I131,0)</f>
        <v>0</v>
      </c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20"/>
      <c r="Z131" s="18"/>
      <c r="AA131" s="17" t="str">
        <f aca="false">IF(N(Y131)=0,"",Y131-Z131)</f>
        <v/>
      </c>
      <c r="AB131" s="18"/>
      <c r="AC131" s="20"/>
      <c r="AD131" s="17" t="str">
        <f aca="false">IF(N(AC131)=0,"",AC131+IF(AB131="Monthly",30,IF(AB131="Quarterly",91,IF(AB131="Semi-annual",182,365))))</f>
        <v/>
      </c>
      <c r="AE131" s="18"/>
    </row>
    <row r="132" customFormat="false" ht="15" hidden="false" customHeight="false" outlineLevel="0" collapsed="false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9"/>
      <c r="L132" s="14" t="n">
        <f aca="false">K132*12</f>
        <v>0</v>
      </c>
      <c r="M132" s="15" t="n">
        <f aca="false">IFERROR(J132/I132,0)</f>
        <v>0</v>
      </c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20"/>
      <c r="Z132" s="18"/>
      <c r="AA132" s="17" t="str">
        <f aca="false">IF(N(Y132)=0,"",Y132-Z132)</f>
        <v/>
      </c>
      <c r="AB132" s="18"/>
      <c r="AC132" s="20"/>
      <c r="AD132" s="17" t="str">
        <f aca="false">IF(N(AC132)=0,"",AC132+IF(AB132="Monthly",30,IF(AB132="Quarterly",91,IF(AB132="Semi-annual",182,365))))</f>
        <v/>
      </c>
      <c r="AE132" s="18"/>
    </row>
    <row r="133" customFormat="false" ht="15" hidden="false" customHeight="false" outlineLevel="0" collapsed="false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9"/>
      <c r="L133" s="14" t="n">
        <f aca="false">K133*12</f>
        <v>0</v>
      </c>
      <c r="M133" s="15" t="n">
        <f aca="false">IFERROR(J133/I133,0)</f>
        <v>0</v>
      </c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20"/>
      <c r="Z133" s="18"/>
      <c r="AA133" s="17" t="str">
        <f aca="false">IF(N(Y133)=0,"",Y133-Z133)</f>
        <v/>
      </c>
      <c r="AB133" s="18"/>
      <c r="AC133" s="20"/>
      <c r="AD133" s="17" t="str">
        <f aca="false">IF(N(AC133)=0,"",AC133+IF(AB133="Monthly",30,IF(AB133="Quarterly",91,IF(AB133="Semi-annual",182,365))))</f>
        <v/>
      </c>
      <c r="AE133" s="18"/>
    </row>
    <row r="134" customFormat="false" ht="15" hidden="false" customHeight="false" outlineLevel="0" collapsed="false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9"/>
      <c r="L134" s="14" t="n">
        <f aca="false">K134*12</f>
        <v>0</v>
      </c>
      <c r="M134" s="15" t="n">
        <f aca="false">IFERROR(J134/I134,0)</f>
        <v>0</v>
      </c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20"/>
      <c r="Z134" s="18"/>
      <c r="AA134" s="17" t="str">
        <f aca="false">IF(N(Y134)=0,"",Y134-Z134)</f>
        <v/>
      </c>
      <c r="AB134" s="18"/>
      <c r="AC134" s="20"/>
      <c r="AD134" s="17" t="str">
        <f aca="false">IF(N(AC134)=0,"",AC134+IF(AB134="Monthly",30,IF(AB134="Quarterly",91,IF(AB134="Semi-annual",182,365))))</f>
        <v/>
      </c>
      <c r="AE134" s="18"/>
    </row>
    <row r="135" customFormat="false" ht="15" hidden="false" customHeight="false" outlineLevel="0" collapsed="false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9"/>
      <c r="L135" s="14" t="n">
        <f aca="false">K135*12</f>
        <v>0</v>
      </c>
      <c r="M135" s="15" t="n">
        <f aca="false">IFERROR(J135/I135,0)</f>
        <v>0</v>
      </c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20"/>
      <c r="Z135" s="18"/>
      <c r="AA135" s="17" t="str">
        <f aca="false">IF(N(Y135)=0,"",Y135-Z135)</f>
        <v/>
      </c>
      <c r="AB135" s="18"/>
      <c r="AC135" s="20"/>
      <c r="AD135" s="17" t="str">
        <f aca="false">IF(N(AC135)=0,"",AC135+IF(AB135="Monthly",30,IF(AB135="Quarterly",91,IF(AB135="Semi-annual",182,365))))</f>
        <v/>
      </c>
      <c r="AE135" s="18"/>
    </row>
    <row r="136" customFormat="false" ht="15" hidden="false" customHeight="false" outlineLevel="0" collapsed="false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9"/>
      <c r="L136" s="14" t="n">
        <f aca="false">K136*12</f>
        <v>0</v>
      </c>
      <c r="M136" s="15" t="n">
        <f aca="false">IFERROR(J136/I136,0)</f>
        <v>0</v>
      </c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20"/>
      <c r="Z136" s="18"/>
      <c r="AA136" s="17" t="str">
        <f aca="false">IF(N(Y136)=0,"",Y136-Z136)</f>
        <v/>
      </c>
      <c r="AB136" s="18"/>
      <c r="AC136" s="20"/>
      <c r="AD136" s="17" t="str">
        <f aca="false">IF(N(AC136)=0,"",AC136+IF(AB136="Monthly",30,IF(AB136="Quarterly",91,IF(AB136="Semi-annual",182,365))))</f>
        <v/>
      </c>
      <c r="AE136" s="18"/>
    </row>
    <row r="137" customFormat="false" ht="15" hidden="false" customHeight="false" outlineLevel="0" collapsed="false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9"/>
      <c r="L137" s="14" t="n">
        <f aca="false">K137*12</f>
        <v>0</v>
      </c>
      <c r="M137" s="15" t="n">
        <f aca="false">IFERROR(J137/I137,0)</f>
        <v>0</v>
      </c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20"/>
      <c r="Z137" s="18"/>
      <c r="AA137" s="17" t="str">
        <f aca="false">IF(N(Y137)=0,"",Y137-Z137)</f>
        <v/>
      </c>
      <c r="AB137" s="18"/>
      <c r="AC137" s="20"/>
      <c r="AD137" s="17" t="str">
        <f aca="false">IF(N(AC137)=0,"",AC137+IF(AB137="Monthly",30,IF(AB137="Quarterly",91,IF(AB137="Semi-annual",182,365))))</f>
        <v/>
      </c>
      <c r="AE137" s="18"/>
    </row>
    <row r="138" customFormat="false" ht="15" hidden="false" customHeight="false" outlineLevel="0" collapsed="false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9"/>
      <c r="L138" s="14" t="n">
        <f aca="false">K138*12</f>
        <v>0</v>
      </c>
      <c r="M138" s="15" t="n">
        <f aca="false">IFERROR(J138/I138,0)</f>
        <v>0</v>
      </c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20"/>
      <c r="Z138" s="18"/>
      <c r="AA138" s="17" t="str">
        <f aca="false">IF(N(Y138)=0,"",Y138-Z138)</f>
        <v/>
      </c>
      <c r="AB138" s="18"/>
      <c r="AC138" s="20"/>
      <c r="AD138" s="17" t="str">
        <f aca="false">IF(N(AC138)=0,"",AC138+IF(AB138="Monthly",30,IF(AB138="Quarterly",91,IF(AB138="Semi-annual",182,365))))</f>
        <v/>
      </c>
      <c r="AE138" s="18"/>
    </row>
    <row r="139" customFormat="false" ht="15" hidden="false" customHeight="false" outlineLevel="0" collapsed="false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9"/>
      <c r="L139" s="14" t="n">
        <f aca="false">K139*12</f>
        <v>0</v>
      </c>
      <c r="M139" s="15" t="n">
        <f aca="false">IFERROR(J139/I139,0)</f>
        <v>0</v>
      </c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20"/>
      <c r="Z139" s="18"/>
      <c r="AA139" s="17" t="str">
        <f aca="false">IF(N(Y139)=0,"",Y139-Z139)</f>
        <v/>
      </c>
      <c r="AB139" s="18"/>
      <c r="AC139" s="20"/>
      <c r="AD139" s="17" t="str">
        <f aca="false">IF(N(AC139)=0,"",AC139+IF(AB139="Monthly",30,IF(AB139="Quarterly",91,IF(AB139="Semi-annual",182,365))))</f>
        <v/>
      </c>
      <c r="AE139" s="18"/>
    </row>
    <row r="140" customFormat="false" ht="15" hidden="false" customHeight="false" outlineLevel="0" collapsed="false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9"/>
      <c r="L140" s="14" t="n">
        <f aca="false">K140*12</f>
        <v>0</v>
      </c>
      <c r="M140" s="15" t="n">
        <f aca="false">IFERROR(J140/I140,0)</f>
        <v>0</v>
      </c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20"/>
      <c r="Z140" s="18"/>
      <c r="AA140" s="17" t="str">
        <f aca="false">IF(N(Y140)=0,"",Y140-Z140)</f>
        <v/>
      </c>
      <c r="AB140" s="18"/>
      <c r="AC140" s="20"/>
      <c r="AD140" s="17" t="str">
        <f aca="false">IF(N(AC140)=0,"",AC140+IF(AB140="Monthly",30,IF(AB140="Quarterly",91,IF(AB140="Semi-annual",182,365))))</f>
        <v/>
      </c>
      <c r="AE140" s="18"/>
    </row>
    <row r="141" customFormat="false" ht="15" hidden="false" customHeight="false" outlineLevel="0" collapsed="false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9"/>
      <c r="L141" s="14" t="n">
        <f aca="false">K141*12</f>
        <v>0</v>
      </c>
      <c r="M141" s="15" t="n">
        <f aca="false">IFERROR(J141/I141,0)</f>
        <v>0</v>
      </c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20"/>
      <c r="Z141" s="18"/>
      <c r="AA141" s="17" t="str">
        <f aca="false">IF(N(Y141)=0,"",Y141-Z141)</f>
        <v/>
      </c>
      <c r="AB141" s="18"/>
      <c r="AC141" s="20"/>
      <c r="AD141" s="17" t="str">
        <f aca="false">IF(N(AC141)=0,"",AC141+IF(AB141="Monthly",30,IF(AB141="Quarterly",91,IF(AB141="Semi-annual",182,365))))</f>
        <v/>
      </c>
      <c r="AE141" s="18"/>
    </row>
    <row r="142" customFormat="false" ht="15" hidden="false" customHeight="false" outlineLevel="0" collapsed="false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9"/>
      <c r="L142" s="14" t="n">
        <f aca="false">K142*12</f>
        <v>0</v>
      </c>
      <c r="M142" s="15" t="n">
        <f aca="false">IFERROR(J142/I142,0)</f>
        <v>0</v>
      </c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20"/>
      <c r="Z142" s="18"/>
      <c r="AA142" s="17" t="str">
        <f aca="false">IF(N(Y142)=0,"",Y142-Z142)</f>
        <v/>
      </c>
      <c r="AB142" s="18"/>
      <c r="AC142" s="20"/>
      <c r="AD142" s="17" t="str">
        <f aca="false">IF(N(AC142)=0,"",AC142+IF(AB142="Monthly",30,IF(AB142="Quarterly",91,IF(AB142="Semi-annual",182,365))))</f>
        <v/>
      </c>
      <c r="AE142" s="18"/>
    </row>
    <row r="143" customFormat="false" ht="15" hidden="false" customHeight="false" outlineLevel="0" collapsed="false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9"/>
      <c r="L143" s="14" t="n">
        <f aca="false">K143*12</f>
        <v>0</v>
      </c>
      <c r="M143" s="15" t="n">
        <f aca="false">IFERROR(J143/I143,0)</f>
        <v>0</v>
      </c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20"/>
      <c r="Z143" s="18"/>
      <c r="AA143" s="17" t="str">
        <f aca="false">IF(N(Y143)=0,"",Y143-Z143)</f>
        <v/>
      </c>
      <c r="AB143" s="18"/>
      <c r="AC143" s="20"/>
      <c r="AD143" s="17" t="str">
        <f aca="false">IF(N(AC143)=0,"",AC143+IF(AB143="Monthly",30,IF(AB143="Quarterly",91,IF(AB143="Semi-annual",182,365))))</f>
        <v/>
      </c>
      <c r="AE143" s="18"/>
    </row>
    <row r="144" customFormat="false" ht="15" hidden="false" customHeight="false" outlineLevel="0" collapsed="false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9"/>
      <c r="L144" s="14" t="n">
        <f aca="false">K144*12</f>
        <v>0</v>
      </c>
      <c r="M144" s="15" t="n">
        <f aca="false">IFERROR(J144/I144,0)</f>
        <v>0</v>
      </c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20"/>
      <c r="Z144" s="18"/>
      <c r="AA144" s="17" t="str">
        <f aca="false">IF(N(Y144)=0,"",Y144-Z144)</f>
        <v/>
      </c>
      <c r="AB144" s="18"/>
      <c r="AC144" s="20"/>
      <c r="AD144" s="17" t="str">
        <f aca="false">IF(N(AC144)=0,"",AC144+IF(AB144="Monthly",30,IF(AB144="Quarterly",91,IF(AB144="Semi-annual",182,365))))</f>
        <v/>
      </c>
      <c r="AE144" s="18"/>
    </row>
    <row r="145" customFormat="false" ht="15" hidden="false" customHeight="false" outlineLevel="0" collapsed="false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9"/>
      <c r="L145" s="14" t="n">
        <f aca="false">K145*12</f>
        <v>0</v>
      </c>
      <c r="M145" s="15" t="n">
        <f aca="false">IFERROR(J145/I145,0)</f>
        <v>0</v>
      </c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20"/>
      <c r="Z145" s="18"/>
      <c r="AA145" s="17" t="str">
        <f aca="false">IF(N(Y145)=0,"",Y145-Z145)</f>
        <v/>
      </c>
      <c r="AB145" s="18"/>
      <c r="AC145" s="20"/>
      <c r="AD145" s="17" t="str">
        <f aca="false">IF(N(AC145)=0,"",AC145+IF(AB145="Monthly",30,IF(AB145="Quarterly",91,IF(AB145="Semi-annual",182,365))))</f>
        <v/>
      </c>
      <c r="AE145" s="18"/>
    </row>
    <row r="146" customFormat="false" ht="15" hidden="false" customHeight="false" outlineLevel="0" collapsed="false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9"/>
      <c r="L146" s="14" t="n">
        <f aca="false">K146*12</f>
        <v>0</v>
      </c>
      <c r="M146" s="15" t="n">
        <f aca="false">IFERROR(J146/I146,0)</f>
        <v>0</v>
      </c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20"/>
      <c r="Z146" s="18"/>
      <c r="AA146" s="17" t="str">
        <f aca="false">IF(N(Y146)=0,"",Y146-Z146)</f>
        <v/>
      </c>
      <c r="AB146" s="18"/>
      <c r="AC146" s="20"/>
      <c r="AD146" s="17" t="str">
        <f aca="false">IF(N(AC146)=0,"",AC146+IF(AB146="Monthly",30,IF(AB146="Quarterly",91,IF(AB146="Semi-annual",182,365))))</f>
        <v/>
      </c>
      <c r="AE146" s="18"/>
    </row>
    <row r="147" customFormat="false" ht="15" hidden="false" customHeight="false" outlineLevel="0" collapsed="false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9"/>
      <c r="L147" s="14" t="n">
        <f aca="false">K147*12</f>
        <v>0</v>
      </c>
      <c r="M147" s="15" t="n">
        <f aca="false">IFERROR(J147/I147,0)</f>
        <v>0</v>
      </c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20"/>
      <c r="Z147" s="18"/>
      <c r="AA147" s="17" t="str">
        <f aca="false">IF(N(Y147)=0,"",Y147-Z147)</f>
        <v/>
      </c>
      <c r="AB147" s="18"/>
      <c r="AC147" s="20"/>
      <c r="AD147" s="17" t="str">
        <f aca="false">IF(N(AC147)=0,"",AC147+IF(AB147="Monthly",30,IF(AB147="Quarterly",91,IF(AB147="Semi-annual",182,365))))</f>
        <v/>
      </c>
      <c r="AE147" s="18"/>
    </row>
    <row r="148" customFormat="false" ht="15" hidden="false" customHeight="false" outlineLevel="0" collapsed="false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9"/>
      <c r="L148" s="14" t="n">
        <f aca="false">K148*12</f>
        <v>0</v>
      </c>
      <c r="M148" s="15" t="n">
        <f aca="false">IFERROR(J148/I148,0)</f>
        <v>0</v>
      </c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20"/>
      <c r="Z148" s="18"/>
      <c r="AA148" s="17" t="str">
        <f aca="false">IF(N(Y148)=0,"",Y148-Z148)</f>
        <v/>
      </c>
      <c r="AB148" s="18"/>
      <c r="AC148" s="20"/>
      <c r="AD148" s="17" t="str">
        <f aca="false">IF(N(AC148)=0,"",AC148+IF(AB148="Monthly",30,IF(AB148="Quarterly",91,IF(AB148="Semi-annual",182,365))))</f>
        <v/>
      </c>
      <c r="AE148" s="18"/>
    </row>
    <row r="149" customFormat="false" ht="15" hidden="false" customHeight="false" outlineLevel="0" collapsed="false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9"/>
      <c r="L149" s="14" t="n">
        <f aca="false">K149*12</f>
        <v>0</v>
      </c>
      <c r="M149" s="15" t="n">
        <f aca="false">IFERROR(J149/I149,0)</f>
        <v>0</v>
      </c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20"/>
      <c r="Z149" s="18"/>
      <c r="AA149" s="17" t="str">
        <f aca="false">IF(N(Y149)=0,"",Y149-Z149)</f>
        <v/>
      </c>
      <c r="AB149" s="18"/>
      <c r="AC149" s="20"/>
      <c r="AD149" s="17" t="str">
        <f aca="false">IF(N(AC149)=0,"",AC149+IF(AB149="Monthly",30,IF(AB149="Quarterly",91,IF(AB149="Semi-annual",182,365))))</f>
        <v/>
      </c>
      <c r="AE149" s="18"/>
    </row>
    <row r="150" customFormat="false" ht="15" hidden="false" customHeight="false" outlineLevel="0" collapsed="false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9"/>
      <c r="L150" s="14" t="n">
        <f aca="false">K150*12</f>
        <v>0</v>
      </c>
      <c r="M150" s="15" t="n">
        <f aca="false">IFERROR(J150/I150,0)</f>
        <v>0</v>
      </c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20"/>
      <c r="Z150" s="18"/>
      <c r="AA150" s="17" t="str">
        <f aca="false">IF(N(Y150)=0,"",Y150-Z150)</f>
        <v/>
      </c>
      <c r="AB150" s="18"/>
      <c r="AC150" s="20"/>
      <c r="AD150" s="17" t="str">
        <f aca="false">IF(N(AC150)=0,"",AC150+IF(AB150="Monthly",30,IF(AB150="Quarterly",91,IF(AB150="Semi-annual",182,365))))</f>
        <v/>
      </c>
      <c r="AE150" s="18"/>
    </row>
    <row r="151" customFormat="false" ht="15" hidden="false" customHeight="false" outlineLevel="0" collapsed="false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9"/>
      <c r="L151" s="14" t="n">
        <f aca="false">K151*12</f>
        <v>0</v>
      </c>
      <c r="M151" s="15" t="n">
        <f aca="false">IFERROR(J151/I151,0)</f>
        <v>0</v>
      </c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20"/>
      <c r="Z151" s="18"/>
      <c r="AA151" s="17" t="str">
        <f aca="false">IF(N(Y151)=0,"",Y151-Z151)</f>
        <v/>
      </c>
      <c r="AB151" s="18"/>
      <c r="AC151" s="20"/>
      <c r="AD151" s="17" t="str">
        <f aca="false">IF(N(AC151)=0,"",AC151+IF(AB151="Monthly",30,IF(AB151="Quarterly",91,IF(AB151="Semi-annual",182,365))))</f>
        <v/>
      </c>
      <c r="AE151" s="18"/>
    </row>
    <row r="152" customFormat="false" ht="15" hidden="false" customHeight="false" outlineLevel="0" collapsed="false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9"/>
      <c r="L152" s="14" t="n">
        <f aca="false">K152*12</f>
        <v>0</v>
      </c>
      <c r="M152" s="15" t="n">
        <f aca="false">IFERROR(J152/I152,0)</f>
        <v>0</v>
      </c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20"/>
      <c r="Z152" s="18"/>
      <c r="AA152" s="17" t="str">
        <f aca="false">IF(N(Y152)=0,"",Y152-Z152)</f>
        <v/>
      </c>
      <c r="AB152" s="18"/>
      <c r="AC152" s="20"/>
      <c r="AD152" s="17" t="str">
        <f aca="false">IF(N(AC152)=0,"",AC152+IF(AB152="Monthly",30,IF(AB152="Quarterly",91,IF(AB152="Semi-annual",182,365))))</f>
        <v/>
      </c>
      <c r="AE152" s="18"/>
    </row>
    <row r="153" customFormat="false" ht="15" hidden="false" customHeight="false" outlineLevel="0" collapsed="false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9"/>
      <c r="L153" s="14" t="n">
        <f aca="false">K153*12</f>
        <v>0</v>
      </c>
      <c r="M153" s="15" t="n">
        <f aca="false">IFERROR(J153/I153,0)</f>
        <v>0</v>
      </c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20"/>
      <c r="Z153" s="18"/>
      <c r="AA153" s="17" t="str">
        <f aca="false">IF(N(Y153)=0,"",Y153-Z153)</f>
        <v/>
      </c>
      <c r="AB153" s="18"/>
      <c r="AC153" s="20"/>
      <c r="AD153" s="17" t="str">
        <f aca="false">IF(N(AC153)=0,"",AC153+IF(AB153="Monthly",30,IF(AB153="Quarterly",91,IF(AB153="Semi-annual",182,365))))</f>
        <v/>
      </c>
      <c r="AE153" s="18"/>
    </row>
    <row r="154" customFormat="false" ht="15" hidden="false" customHeight="false" outlineLevel="0" collapsed="false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9"/>
      <c r="L154" s="14" t="n">
        <f aca="false">K154*12</f>
        <v>0</v>
      </c>
      <c r="M154" s="15" t="n">
        <f aca="false">IFERROR(J154/I154,0)</f>
        <v>0</v>
      </c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20"/>
      <c r="Z154" s="18"/>
      <c r="AA154" s="17" t="str">
        <f aca="false">IF(N(Y154)=0,"",Y154-Z154)</f>
        <v/>
      </c>
      <c r="AB154" s="18"/>
      <c r="AC154" s="20"/>
      <c r="AD154" s="17" t="str">
        <f aca="false">IF(N(AC154)=0,"",AC154+IF(AB154="Monthly",30,IF(AB154="Quarterly",91,IF(AB154="Semi-annual",182,365))))</f>
        <v/>
      </c>
      <c r="AE154" s="18"/>
    </row>
    <row r="155" customFormat="false" ht="15" hidden="false" customHeight="false" outlineLevel="0" collapsed="false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9"/>
      <c r="L155" s="14" t="n">
        <f aca="false">K155*12</f>
        <v>0</v>
      </c>
      <c r="M155" s="15" t="n">
        <f aca="false">IFERROR(J155/I155,0)</f>
        <v>0</v>
      </c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20"/>
      <c r="Z155" s="18"/>
      <c r="AA155" s="17" t="str">
        <f aca="false">IF(N(Y155)=0,"",Y155-Z155)</f>
        <v/>
      </c>
      <c r="AB155" s="18"/>
      <c r="AC155" s="20"/>
      <c r="AD155" s="17" t="str">
        <f aca="false">IF(N(AC155)=0,"",AC155+IF(AB155="Monthly",30,IF(AB155="Quarterly",91,IF(AB155="Semi-annual",182,365))))</f>
        <v/>
      </c>
      <c r="AE155" s="18"/>
    </row>
    <row r="156" customFormat="false" ht="15" hidden="false" customHeight="false" outlineLevel="0" collapsed="false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9"/>
      <c r="L156" s="14" t="n">
        <f aca="false">K156*12</f>
        <v>0</v>
      </c>
      <c r="M156" s="15" t="n">
        <f aca="false">IFERROR(J156/I156,0)</f>
        <v>0</v>
      </c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20"/>
      <c r="Z156" s="18"/>
      <c r="AA156" s="17" t="str">
        <f aca="false">IF(N(Y156)=0,"",Y156-Z156)</f>
        <v/>
      </c>
      <c r="AB156" s="18"/>
      <c r="AC156" s="20"/>
      <c r="AD156" s="17" t="str">
        <f aca="false">IF(N(AC156)=0,"",AC156+IF(AB156="Monthly",30,IF(AB156="Quarterly",91,IF(AB156="Semi-annual",182,365))))</f>
        <v/>
      </c>
      <c r="AE156" s="18"/>
    </row>
    <row r="157" customFormat="false" ht="15" hidden="false" customHeight="false" outlineLevel="0" collapsed="false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9"/>
      <c r="L157" s="14" t="n">
        <f aca="false">K157*12</f>
        <v>0</v>
      </c>
      <c r="M157" s="15" t="n">
        <f aca="false">IFERROR(J157/I157,0)</f>
        <v>0</v>
      </c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20"/>
      <c r="Z157" s="18"/>
      <c r="AA157" s="17" t="str">
        <f aca="false">IF(N(Y157)=0,"",Y157-Z157)</f>
        <v/>
      </c>
      <c r="AB157" s="18"/>
      <c r="AC157" s="20"/>
      <c r="AD157" s="17" t="str">
        <f aca="false">IF(N(AC157)=0,"",AC157+IF(AB157="Monthly",30,IF(AB157="Quarterly",91,IF(AB157="Semi-annual",182,365))))</f>
        <v/>
      </c>
      <c r="AE157" s="18"/>
    </row>
  </sheetData>
  <dataValidations count="12">
    <dataValidation allowBlank="true" errorStyle="stop" operator="between" showDropDown="false" showErrorMessage="false" showInputMessage="false" sqref="C8:C157" type="list">
      <formula1>Lists!$A$2:$A$10</formula1>
      <formula2>0</formula2>
    </dataValidation>
    <dataValidation allowBlank="true" errorStyle="stop" operator="between" showDropDown="false" showErrorMessage="false" showInputMessage="false" sqref="D8:D157" type="list">
      <formula1>Lists!$H$2:$H$7</formula1>
      <formula2>0</formula2>
    </dataValidation>
    <dataValidation allowBlank="true" errorStyle="stop" operator="between" showDropDown="false" showErrorMessage="false" showInputMessage="false" sqref="G8:G157" type="list">
      <formula1>Lists!$B$2:$B$8</formula1>
      <formula2>0</formula2>
    </dataValidation>
    <dataValidation allowBlank="true" errorStyle="stop" operator="between" showDropDown="false" showErrorMessage="false" showInputMessage="false" sqref="N8:N157" type="list">
      <formula1>Lists!$C$2:$C$6</formula1>
      <formula2>0</formula2>
    </dataValidation>
    <dataValidation allowBlank="true" errorStyle="stop" operator="between" showDropDown="false" showErrorMessage="false" showInputMessage="false" sqref="P8:P157" type="list">
      <formula1>Lists!$E$2:$E$5</formula1>
      <formula2>0</formula2>
    </dataValidation>
    <dataValidation allowBlank="true" errorStyle="stop" operator="between" showDropDown="false" showErrorMessage="false" showInputMessage="false" sqref="Q8:Q157" type="list">
      <formula1>Lists!$E$2:$E$5</formula1>
      <formula2>0</formula2>
    </dataValidation>
    <dataValidation allowBlank="true" errorStyle="stop" operator="between" showDropDown="false" showErrorMessage="false" showInputMessage="false" sqref="S8:S157" type="list">
      <formula1>Lists!$E$2:$E$5</formula1>
      <formula2>0</formula2>
    </dataValidation>
    <dataValidation allowBlank="true" errorStyle="stop" operator="between" showDropDown="false" showErrorMessage="false" showInputMessage="false" sqref="U8:U157" type="list">
      <formula1>Lists!$E$2:$E$5</formula1>
      <formula2>0</formula2>
    </dataValidation>
    <dataValidation allowBlank="true" errorStyle="stop" operator="between" showDropDown="false" showErrorMessage="false" showInputMessage="false" sqref="V8:V157" type="list">
      <formula1>Lists!$E$2:$E$5</formula1>
      <formula2>0</formula2>
    </dataValidation>
    <dataValidation allowBlank="true" errorStyle="stop" operator="between" showDropDown="false" showErrorMessage="false" showInputMessage="false" sqref="W8:W157" type="list">
      <formula1>Lists!$D$2:$D$5</formula1>
      <formula2>0</formula2>
    </dataValidation>
    <dataValidation allowBlank="true" errorStyle="stop" operator="between" showDropDown="false" showErrorMessage="false" showInputMessage="false" sqref="X8:X157" type="list">
      <formula1>Lists!$G$2:$G$5</formula1>
      <formula2>0</formula2>
    </dataValidation>
    <dataValidation allowBlank="true" errorStyle="stop" operator="between" showDropDown="false" showErrorMessage="false" showInputMessage="false" sqref="AB8:AB157" type="list">
      <formula1>Lists!$F$2:$F$5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4"/>
    <col collapsed="false" customWidth="true" hidden="false" outlineLevel="0" max="2" min="2" style="0" width="16"/>
    <col collapsed="false" customWidth="true" hidden="false" outlineLevel="0" max="3" min="3" style="0" width="62"/>
  </cols>
  <sheetData>
    <row r="1" customFormat="false" ht="15" hidden="false" customHeight="false" outlineLevel="0" collapsed="false">
      <c r="A1" s="1" t="s">
        <v>0</v>
      </c>
      <c r="B1" s="2"/>
      <c r="C1" s="2"/>
    </row>
    <row r="2" customFormat="false" ht="22.5" hidden="false" customHeight="true" outlineLevel="0" collapsed="false">
      <c r="A2" s="3" t="s">
        <v>77</v>
      </c>
      <c r="B2" s="2"/>
      <c r="C2" s="2"/>
    </row>
    <row r="3" customFormat="false" ht="15" hidden="false" customHeight="false" outlineLevel="0" collapsed="false">
      <c r="A3" s="4" t="s">
        <v>78</v>
      </c>
      <c r="B3" s="2"/>
      <c r="C3" s="2"/>
    </row>
    <row r="4" customFormat="false" ht="15" hidden="false" customHeight="false" outlineLevel="0" collapsed="false">
      <c r="A4" s="5" t="s">
        <v>3</v>
      </c>
      <c r="B4" s="2"/>
      <c r="C4" s="2"/>
    </row>
    <row r="6" customFormat="false" ht="15" hidden="false" customHeight="false" outlineLevel="0" collapsed="false">
      <c r="A6" s="6" t="s">
        <v>79</v>
      </c>
      <c r="B6" s="6" t="s">
        <v>80</v>
      </c>
      <c r="C6" s="6" t="s">
        <v>81</v>
      </c>
    </row>
    <row r="7" customFormat="false" ht="15" hidden="false" customHeight="false" outlineLevel="0" collapsed="false">
      <c r="A7" s="21" t="s">
        <v>82</v>
      </c>
      <c r="B7" s="22" t="n">
        <f aca="false">COUNTIF('AI Tool Register'!A8:A157,"?*")</f>
        <v>1</v>
      </c>
      <c r="C7" s="23"/>
    </row>
    <row r="8" customFormat="false" ht="15" hidden="false" customHeight="false" outlineLevel="0" collapsed="false">
      <c r="A8" s="21" t="s">
        <v>83</v>
      </c>
      <c r="B8" s="24" t="n">
        <f aca="false">SUM('AI Tool Register'!L8:L157)</f>
        <v>72000</v>
      </c>
      <c r="C8" s="23"/>
    </row>
    <row r="9" customFormat="false" ht="15" hidden="false" customHeight="false" outlineLevel="0" collapsed="false">
      <c r="A9" s="21" t="s">
        <v>84</v>
      </c>
      <c r="B9" s="22" t="n">
        <f aca="false">SUM('AI Tool Register'!I8:I157)</f>
        <v>200</v>
      </c>
      <c r="C9" s="23"/>
    </row>
    <row r="10" customFormat="false" ht="15" hidden="false" customHeight="false" outlineLevel="0" collapsed="false">
      <c r="A10" s="21" t="s">
        <v>85</v>
      </c>
      <c r="B10" s="22" t="n">
        <f aca="false">SUM('AI Tool Register'!J8:J157)</f>
        <v>118</v>
      </c>
      <c r="C10" s="23"/>
    </row>
    <row r="11" customFormat="false" ht="15" hidden="false" customHeight="false" outlineLevel="0" collapsed="false">
      <c r="A11" s="21" t="s">
        <v>86</v>
      </c>
      <c r="B11" s="25" t="n">
        <f aca="false">IFERROR(SUM('AI Tool Register'!J8:J157)/SUM('AI Tool Register'!I8:I157),0)</f>
        <v>0.59</v>
      </c>
      <c r="C11" s="23" t="s">
        <v>87</v>
      </c>
    </row>
    <row r="12" customFormat="false" ht="15" hidden="false" customHeight="false" outlineLevel="0" collapsed="false">
      <c r="A12" s="21" t="s">
        <v>88</v>
      </c>
      <c r="B12" s="22" t="n">
        <f aca="false">COUNTIF('AI Tool Register'!G8:G157,"Approved")</f>
        <v>0</v>
      </c>
      <c r="C12" s="23"/>
    </row>
    <row r="13" customFormat="false" ht="15" hidden="false" customHeight="false" outlineLevel="0" collapsed="false">
      <c r="A13" s="21" t="s">
        <v>65</v>
      </c>
      <c r="B13" s="22" t="n">
        <f aca="false">COUNTIF('AI Tool Register'!G8:G157,"Pilot")</f>
        <v>1</v>
      </c>
      <c r="C13" s="23"/>
    </row>
    <row r="14" customFormat="false" ht="15" hidden="false" customHeight="false" outlineLevel="0" collapsed="false">
      <c r="A14" s="21" t="s">
        <v>89</v>
      </c>
      <c r="B14" s="22" t="n">
        <f aca="false">COUNTIF('AI Tool Register'!G8:G157,"Discovered — Unreviewed")</f>
        <v>0</v>
      </c>
      <c r="C14" s="23" t="s">
        <v>90</v>
      </c>
    </row>
    <row r="15" customFormat="false" ht="15" hidden="false" customHeight="false" outlineLevel="0" collapsed="false">
      <c r="A15" s="21" t="s">
        <v>91</v>
      </c>
      <c r="B15" s="22" t="n">
        <f aca="false">COUNTIF('AI Tool Register'!G8:G157,"Not Approved")+COUNTIF('AI Tool Register'!G8:G157,"Prohibited")</f>
        <v>0</v>
      </c>
      <c r="C15" s="23" t="s">
        <v>92</v>
      </c>
    </row>
    <row r="16" customFormat="false" ht="15" hidden="false" customHeight="false" outlineLevel="0" collapsed="false">
      <c r="A16" s="21" t="s">
        <v>93</v>
      </c>
      <c r="B16" s="22" t="n">
        <f aca="false">COUNTIF('AI Tool Register'!D8:D157,"Individual expense")</f>
        <v>0</v>
      </c>
      <c r="C16" s="23" t="s">
        <v>94</v>
      </c>
    </row>
    <row r="17" customFormat="false" ht="15" hidden="false" customHeight="false" outlineLevel="0" collapsed="false">
      <c r="A17" s="21" t="s">
        <v>95</v>
      </c>
      <c r="B17" s="22" t="n">
        <f aca="false">COUNTIF('AI Tool Register'!W8:W157,"Critical")+COUNTIF('AI Tool Register'!W8:W157,"High")</f>
        <v>1</v>
      </c>
      <c r="C17" s="23"/>
    </row>
    <row r="18" customFormat="false" ht="15" hidden="false" customHeight="false" outlineLevel="0" collapsed="false">
      <c r="A18" s="21" t="s">
        <v>96</v>
      </c>
      <c r="B18" s="22" t="n">
        <f aca="false">COUNTIFS('AI Tool Register'!A8:A157,"?*",'AI Tool Register'!Q8:Q157,"No")</f>
        <v>0</v>
      </c>
      <c r="C18" s="23" t="s">
        <v>97</v>
      </c>
    </row>
    <row r="19" customFormat="false" ht="15" hidden="false" customHeight="false" outlineLevel="0" collapsed="false">
      <c r="A19" s="21" t="s">
        <v>98</v>
      </c>
      <c r="B19" s="22" t="n">
        <f aca="false">COUNTIFS('AI Tool Register'!A8:A157,"?*",'AI Tool Register'!P8:P157,"&lt;&gt;Yes")</f>
        <v>0</v>
      </c>
      <c r="C19" s="23" t="s">
        <v>99</v>
      </c>
    </row>
    <row r="20" customFormat="false" ht="15" hidden="false" customHeight="false" outlineLevel="0" collapsed="false">
      <c r="A20" s="21" t="s">
        <v>100</v>
      </c>
      <c r="B20" s="22" t="n">
        <f aca="false">COUNTIFS('AI Tool Register'!A8:A157,"?*",'AI Tool Register'!T8:T157,"")</f>
        <v>0</v>
      </c>
      <c r="C20" s="23" t="s">
        <v>101</v>
      </c>
    </row>
    <row r="21" customFormat="false" ht="15" hidden="false" customHeight="false" outlineLevel="0" collapsed="false">
      <c r="A21" s="21" t="s">
        <v>102</v>
      </c>
      <c r="B21" s="22" t="n">
        <f aca="false">COUNTIFS('AI Tool Register'!A8:A157,"?*",'AI Tool Register'!U8:U157,"&lt;&gt;Yes")</f>
        <v>1</v>
      </c>
      <c r="C21" s="23" t="s">
        <v>103</v>
      </c>
    </row>
    <row r="22" customFormat="false" ht="15" hidden="false" customHeight="false" outlineLevel="0" collapsed="false">
      <c r="A22" s="21" t="s">
        <v>104</v>
      </c>
      <c r="B22" s="22" t="n">
        <f aca="false">COUNTIFS('AI Tool Register'!A8:A157,"?*",'AI Tool Register'!E8:E157,"")</f>
        <v>0</v>
      </c>
      <c r="C22" s="23"/>
    </row>
    <row r="23" customFormat="false" ht="15" hidden="false" customHeight="false" outlineLevel="0" collapsed="false">
      <c r="A23" s="21" t="s">
        <v>105</v>
      </c>
      <c r="B23" s="22" t="n">
        <f aca="true">COUNTIFS('AI Tool Register'!AD8:AD157,"&lt;"&amp;TODAY(),'AI Tool Register'!AD8:AD157,"&gt;0")</f>
        <v>0</v>
      </c>
      <c r="C23" s="23"/>
    </row>
    <row r="24" customFormat="false" ht="15" hidden="false" customHeight="false" outlineLevel="0" collapsed="false">
      <c r="A24" s="21" t="s">
        <v>106</v>
      </c>
      <c r="B24" s="22" t="n">
        <f aca="true">COUNTIFS('AI Tool Register'!AA8:AA157,"&gt;="&amp;TODAY(),'AI Tool Register'!AA8:AA157,"&lt;="&amp;TODAY()+90)</f>
        <v>0</v>
      </c>
      <c r="C24" s="23"/>
    </row>
    <row r="27" customFormat="false" ht="15" hidden="false" customHeight="false" outlineLevel="0" collapsed="false">
      <c r="A27" s="26" t="s">
        <v>107</v>
      </c>
    </row>
    <row r="28" customFormat="false" ht="15" hidden="false" customHeight="true" outlineLevel="0" collapsed="false">
      <c r="A28" s="27" t="s">
        <v>108</v>
      </c>
      <c r="B28" s="27"/>
      <c r="C28" s="27"/>
    </row>
    <row r="29" customFormat="false" ht="15" hidden="false" customHeight="false" outlineLevel="0" collapsed="false">
      <c r="A29" s="27"/>
      <c r="B29" s="27"/>
      <c r="C29" s="27"/>
    </row>
    <row r="30" customFormat="false" ht="15" hidden="false" customHeight="false" outlineLevel="0" collapsed="false">
      <c r="A30" s="27"/>
      <c r="B30" s="27"/>
      <c r="C30" s="27"/>
    </row>
    <row r="31" customFormat="false" ht="15" hidden="false" customHeight="false" outlineLevel="0" collapsed="false">
      <c r="A31" s="27"/>
      <c r="B31" s="27"/>
      <c r="C31" s="27"/>
    </row>
  </sheetData>
  <mergeCells count="1">
    <mergeCell ref="A28:C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8" min="1" style="0" width="26"/>
  </cols>
  <sheetData>
    <row r="1" customFormat="false" ht="15" hidden="false" customHeight="false" outlineLevel="0" collapsed="false">
      <c r="A1" s="6" t="s">
        <v>109</v>
      </c>
      <c r="B1" s="6" t="s">
        <v>39</v>
      </c>
      <c r="C1" s="6" t="s">
        <v>110</v>
      </c>
      <c r="D1" s="6" t="s">
        <v>52</v>
      </c>
      <c r="E1" s="6" t="s">
        <v>111</v>
      </c>
      <c r="F1" s="6" t="s">
        <v>56</v>
      </c>
      <c r="G1" s="6" t="s">
        <v>112</v>
      </c>
      <c r="H1" s="6" t="s">
        <v>36</v>
      </c>
    </row>
    <row r="2" customFormat="false" ht="15" hidden="false" customHeight="false" outlineLevel="0" collapsed="false">
      <c r="A2" s="28" t="s">
        <v>61</v>
      </c>
      <c r="B2" s="28" t="s">
        <v>88</v>
      </c>
      <c r="C2" s="28" t="s">
        <v>113</v>
      </c>
      <c r="D2" s="28" t="s">
        <v>114</v>
      </c>
      <c r="E2" s="28" t="s">
        <v>69</v>
      </c>
      <c r="F2" s="28" t="s">
        <v>115</v>
      </c>
      <c r="G2" s="28" t="s">
        <v>116</v>
      </c>
      <c r="H2" s="28" t="s">
        <v>62</v>
      </c>
    </row>
    <row r="3" customFormat="false" ht="15" hidden="false" customHeight="false" outlineLevel="0" collapsed="false">
      <c r="A3" s="28" t="s">
        <v>117</v>
      </c>
      <c r="B3" s="28" t="s">
        <v>118</v>
      </c>
      <c r="C3" s="28" t="s">
        <v>67</v>
      </c>
      <c r="D3" s="28" t="s">
        <v>73</v>
      </c>
      <c r="E3" s="28" t="s">
        <v>72</v>
      </c>
      <c r="F3" s="28" t="s">
        <v>75</v>
      </c>
      <c r="G3" s="28" t="s">
        <v>119</v>
      </c>
      <c r="H3" s="28" t="s">
        <v>120</v>
      </c>
    </row>
    <row r="4" customFormat="false" ht="15" hidden="false" customHeight="false" outlineLevel="0" collapsed="false">
      <c r="A4" s="28" t="s">
        <v>121</v>
      </c>
      <c r="B4" s="28" t="s">
        <v>65</v>
      </c>
      <c r="C4" s="28" t="s">
        <v>122</v>
      </c>
      <c r="D4" s="28" t="s">
        <v>123</v>
      </c>
      <c r="E4" s="28" t="s">
        <v>124</v>
      </c>
      <c r="F4" s="28" t="s">
        <v>125</v>
      </c>
      <c r="G4" s="28" t="s">
        <v>74</v>
      </c>
      <c r="H4" s="28" t="s">
        <v>126</v>
      </c>
    </row>
    <row r="5" customFormat="false" ht="15" hidden="false" customHeight="false" outlineLevel="0" collapsed="false">
      <c r="A5" s="28" t="s">
        <v>127</v>
      </c>
      <c r="B5" s="28" t="s">
        <v>128</v>
      </c>
      <c r="C5" s="28" t="s">
        <v>129</v>
      </c>
      <c r="D5" s="28" t="s">
        <v>130</v>
      </c>
      <c r="E5" s="28" t="s">
        <v>131</v>
      </c>
      <c r="F5" s="28" t="s">
        <v>132</v>
      </c>
      <c r="G5" s="28" t="s">
        <v>133</v>
      </c>
      <c r="H5" s="28" t="s">
        <v>134</v>
      </c>
    </row>
    <row r="6" customFormat="false" ht="15" hidden="false" customHeight="false" outlineLevel="0" collapsed="false">
      <c r="A6" s="28" t="s">
        <v>135</v>
      </c>
      <c r="B6" s="28" t="s">
        <v>136</v>
      </c>
      <c r="C6" s="28" t="s">
        <v>137</v>
      </c>
      <c r="H6" s="28" t="s">
        <v>138</v>
      </c>
    </row>
    <row r="7" customFormat="false" ht="15" hidden="false" customHeight="false" outlineLevel="0" collapsed="false">
      <c r="A7" s="28" t="s">
        <v>139</v>
      </c>
      <c r="B7" s="28" t="s">
        <v>140</v>
      </c>
      <c r="H7" s="28" t="s">
        <v>124</v>
      </c>
    </row>
    <row r="8" customFormat="false" ht="15" hidden="false" customHeight="false" outlineLevel="0" collapsed="false">
      <c r="A8" s="28" t="s">
        <v>141</v>
      </c>
      <c r="B8" s="28" t="s">
        <v>142</v>
      </c>
    </row>
    <row r="9" customFormat="false" ht="15" hidden="false" customHeight="false" outlineLevel="0" collapsed="false">
      <c r="A9" s="28" t="s">
        <v>143</v>
      </c>
    </row>
    <row r="10" customFormat="false" ht="15" hidden="false" customHeight="false" outlineLevel="0" collapsed="false">
      <c r="A10" s="28" t="s">
        <v>144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2026-08-02T20:36:24Z</dcterms:created>
  <dc:creator>openpyxl</dc:creator>
  <dc:description/>
  <dc:language>en-US</dc:language>
  <cp:lastModifiedBy/>
  <dcterms:modified xsi:type="dcterms:W3CDTF">2026-08-02T20:36:24Z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